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760" activeTab="1"/>
  </bookViews>
  <sheets>
    <sheet name="Inscription" sheetId="1" r:id="rId1"/>
    <sheet name="Détail" sheetId="2" r:id="rId2"/>
    <sheet name="Facture" sheetId="3" r:id="rId3"/>
  </sheets>
  <definedNames>
    <definedName name="_xlnm._FilterDatabase" localSheetId="2" hidden="1">Facture!$K$36:$K$67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7" i="2" l="1"/>
  <c r="S26" i="2" l="1"/>
  <c r="E31" i="3" l="1"/>
  <c r="E29" i="3"/>
  <c r="G25" i="3"/>
  <c r="J27" i="3"/>
  <c r="D25" i="3"/>
  <c r="E21" i="3"/>
  <c r="E19" i="3"/>
  <c r="E17" i="3"/>
  <c r="E10" i="2"/>
  <c r="F8" i="2"/>
  <c r="E6" i="2"/>
  <c r="D74" i="3"/>
  <c r="D73" i="3"/>
  <c r="H76" i="3"/>
  <c r="K11" i="3"/>
  <c r="S41" i="2"/>
  <c r="C62" i="3" l="1"/>
  <c r="C63" i="3"/>
  <c r="C64" i="3"/>
  <c r="C65" i="3"/>
  <c r="C61" i="3"/>
  <c r="C67" i="3"/>
  <c r="C60" i="3"/>
  <c r="D67" i="3"/>
  <c r="D62" i="3"/>
  <c r="D63" i="3"/>
  <c r="D64" i="3"/>
  <c r="D65" i="3"/>
  <c r="D61" i="3"/>
  <c r="E60" i="3"/>
  <c r="D60" i="3"/>
  <c r="C53" i="3"/>
  <c r="K58" i="3"/>
  <c r="C57" i="3"/>
  <c r="C56" i="3"/>
  <c r="C55" i="3"/>
  <c r="C54" i="3"/>
  <c r="D57" i="3"/>
  <c r="D56" i="3"/>
  <c r="D55" i="3"/>
  <c r="D54" i="3"/>
  <c r="D53" i="3"/>
  <c r="C51" i="3"/>
  <c r="C50" i="3"/>
  <c r="D51" i="3"/>
  <c r="D50" i="3"/>
  <c r="D48" i="3"/>
  <c r="K47" i="3"/>
  <c r="D47" i="3"/>
  <c r="D46" i="3"/>
  <c r="C42" i="3"/>
  <c r="C43" i="3"/>
  <c r="C44" i="3"/>
  <c r="D44" i="3"/>
  <c r="D43" i="3"/>
  <c r="D42" i="3"/>
  <c r="C38" i="3"/>
  <c r="C39" i="3"/>
  <c r="C40" i="3"/>
  <c r="D40" i="3"/>
  <c r="D39" i="3"/>
  <c r="D38" i="3"/>
  <c r="K62" i="3"/>
  <c r="K66" i="3"/>
  <c r="K67" i="3"/>
  <c r="C48" i="3"/>
  <c r="C73" i="3"/>
  <c r="C74" i="3"/>
  <c r="D36" i="3"/>
  <c r="C36" i="3"/>
  <c r="G13" i="3"/>
  <c r="S8" i="2"/>
  <c r="C46" i="3"/>
  <c r="E33" i="3"/>
  <c r="E27" i="3"/>
  <c r="C23" i="3"/>
  <c r="F3" i="3"/>
  <c r="F2" i="3"/>
  <c r="H2" i="2"/>
  <c r="H1" i="2"/>
  <c r="S44" i="2"/>
  <c r="K65" i="3" s="1"/>
  <c r="S43" i="2"/>
  <c r="K64" i="3" s="1"/>
  <c r="S42" i="2"/>
  <c r="K63" i="3" s="1"/>
  <c r="S40" i="2"/>
  <c r="K61" i="3" s="1"/>
  <c r="S37" i="2"/>
  <c r="K57" i="3" s="1"/>
  <c r="S35" i="2"/>
  <c r="K56" i="3" s="1"/>
  <c r="S34" i="2"/>
  <c r="K55" i="3" s="1"/>
  <c r="S33" i="2"/>
  <c r="K54" i="3" s="1"/>
  <c r="S30" i="2"/>
  <c r="K51" i="3" s="1"/>
  <c r="S29" i="2"/>
  <c r="K50" i="3" s="1"/>
  <c r="S22" i="2"/>
  <c r="K44" i="3" s="1"/>
  <c r="S21" i="2"/>
  <c r="K43" i="3" s="1"/>
  <c r="S18" i="2"/>
  <c r="K40" i="3" s="1"/>
  <c r="S17" i="2"/>
  <c r="K39" i="3" s="1"/>
  <c r="S14" i="2"/>
  <c r="K36" i="3" s="1"/>
  <c r="F48" i="3" l="1"/>
  <c r="K48" i="3"/>
  <c r="Q48" i="2" l="1"/>
  <c r="F49" i="3"/>
  <c r="K49" i="3"/>
  <c r="K70" i="3" s="1"/>
  <c r="S48" i="2" l="1"/>
  <c r="S50" i="2" l="1"/>
  <c r="K72" i="3"/>
  <c r="S52" i="2" l="1"/>
  <c r="K75" i="3" l="1"/>
</calcChain>
</file>

<file path=xl/sharedStrings.xml><?xml version="1.0" encoding="utf-8"?>
<sst xmlns="http://schemas.openxmlformats.org/spreadsheetml/2006/main" count="153" uniqueCount="99">
  <si>
    <t>Demande d'inscription</t>
  </si>
  <si>
    <t>P.U. TTC</t>
  </si>
  <si>
    <t>A</t>
  </si>
  <si>
    <t>B</t>
  </si>
  <si>
    <t>-</t>
  </si>
  <si>
    <t>C</t>
  </si>
  <si>
    <t xml:space="preserve">Surface de 3 m2 supplémentaires </t>
  </si>
  <si>
    <t>D</t>
  </si>
  <si>
    <t>Véhicules aménagés, tentes, parapluies, motoculture, camping, loisirs, automobiles</t>
  </si>
  <si>
    <t>E</t>
  </si>
  <si>
    <t>Débit de boisson - Droit de dégustation</t>
  </si>
  <si>
    <t>Restauration et Viticulteur</t>
  </si>
  <si>
    <t>F</t>
  </si>
  <si>
    <t>DROITS D'INSCRIPTION OBLIGATOIRES</t>
  </si>
  <si>
    <t>EMPLACEMENTS SOUS TIVOLI</t>
  </si>
  <si>
    <t>DEBITS DE BOISSONS RESTAURATION</t>
  </si>
  <si>
    <t>Branchement eau (forfait)</t>
  </si>
  <si>
    <t>Branchement électrique simple bar et restauration</t>
  </si>
  <si>
    <t>Branchement électrique force 380 V</t>
  </si>
  <si>
    <t>G</t>
  </si>
  <si>
    <t>TOTAL GENERAL (A + B + C + D + E + F + G)</t>
  </si>
  <si>
    <t>EMPLACEMENTS AIRE LIBRE</t>
  </si>
  <si>
    <t>Vérification</t>
  </si>
  <si>
    <t>Montant TTC</t>
  </si>
  <si>
    <t>Nombre</t>
  </si>
  <si>
    <t>Stand de 9 m2 (3 m X 3 m)</t>
  </si>
  <si>
    <t>………………………</t>
  </si>
  <si>
    <t>Adresse complète:</t>
  </si>
  <si>
    <t>Société - Organisme:</t>
  </si>
  <si>
    <t>Nom du responsable:</t>
  </si>
  <si>
    <t>Code Postal:</t>
  </si>
  <si>
    <t>Commune:</t>
  </si>
  <si>
    <t>Téléphone:</t>
  </si>
  <si>
    <t>Mobile:</t>
  </si>
  <si>
    <t>Courriel:</t>
  </si>
  <si>
    <t>Registre du commerce:</t>
  </si>
  <si>
    <t>Registre des métiers:</t>
  </si>
  <si>
    <t>NOM ET COORDONNEES OBLIGATOIRES DES PERSONNES PRESENTES SUR VOTRE STAND:</t>
  </si>
  <si>
    <t>Vendredi:</t>
  </si>
  <si>
    <t>Samedi:</t>
  </si>
  <si>
    <t>Dimanche:</t>
  </si>
  <si>
    <t>Lundi:</t>
  </si>
  <si>
    <t>PRODUITS / SERVICES EXPOSES:</t>
  </si>
  <si>
    <t>Observations:</t>
  </si>
  <si>
    <t>Par la présente, je m'engage à occuper l'emplacement qui me sera réservé et à respecter le règlement</t>
  </si>
  <si>
    <t>de l'exposition commerciale.</t>
  </si>
  <si>
    <t>Fait à:</t>
  </si>
  <si>
    <t>Le:</t>
  </si>
  <si>
    <t>Signature et cachet de l'entreprise:</t>
  </si>
  <si>
    <t>Nom:</t>
  </si>
  <si>
    <r>
      <t>C</t>
    </r>
    <r>
      <rPr>
        <b/>
        <sz val="11"/>
        <color indexed="17"/>
        <rFont val="Lucida Handwriting"/>
        <family val="4"/>
      </rPr>
      <t>O</t>
    </r>
    <r>
      <rPr>
        <b/>
        <sz val="11"/>
        <color indexed="30"/>
        <rFont val="Lucida Handwriting"/>
        <family val="4"/>
      </rPr>
      <t>M</t>
    </r>
    <r>
      <rPr>
        <b/>
        <sz val="11"/>
        <color indexed="13"/>
        <rFont val="Lucida Handwriting"/>
        <family val="4"/>
      </rPr>
      <t>I</t>
    </r>
    <r>
      <rPr>
        <b/>
        <sz val="11"/>
        <color indexed="30"/>
        <rFont val="Lucida Handwriting"/>
        <family val="4"/>
      </rPr>
      <t>T</t>
    </r>
    <r>
      <rPr>
        <b/>
        <sz val="11"/>
        <color indexed="10"/>
        <rFont val="Lucida Handwriting"/>
        <family val="4"/>
      </rPr>
      <t>E D</t>
    </r>
    <r>
      <rPr>
        <b/>
        <sz val="11"/>
        <color indexed="30"/>
        <rFont val="Lucida Handwriting"/>
        <family val="4"/>
      </rPr>
      <t>E</t>
    </r>
    <r>
      <rPr>
        <b/>
        <sz val="11"/>
        <color indexed="10"/>
        <rFont val="Lucida Handwriting"/>
        <family val="4"/>
      </rPr>
      <t xml:space="preserve">S </t>
    </r>
    <r>
      <rPr>
        <b/>
        <sz val="11"/>
        <color indexed="17"/>
        <rFont val="Lucida Handwriting"/>
        <family val="4"/>
      </rPr>
      <t>F</t>
    </r>
    <r>
      <rPr>
        <b/>
        <sz val="11"/>
        <color indexed="10"/>
        <rFont val="Lucida Handwriting"/>
        <family val="4"/>
      </rPr>
      <t>Ê</t>
    </r>
    <r>
      <rPr>
        <b/>
        <sz val="11"/>
        <color indexed="30"/>
        <rFont val="Lucida Handwriting"/>
        <family val="4"/>
      </rPr>
      <t>TE</t>
    </r>
    <r>
      <rPr>
        <b/>
        <sz val="11"/>
        <color indexed="17"/>
        <rFont val="Lucida Handwriting"/>
        <family val="4"/>
      </rPr>
      <t xml:space="preserve">S </t>
    </r>
    <r>
      <rPr>
        <b/>
        <sz val="11"/>
        <rFont val="Lucida Handwriting"/>
        <family val="4"/>
      </rPr>
      <t>du Pays de Parthenay</t>
    </r>
  </si>
  <si>
    <t>FACTURE</t>
  </si>
  <si>
    <t>Numéro:</t>
  </si>
  <si>
    <t>EMPLACEMENTS SOUS GRAND CHAPITEAU</t>
  </si>
  <si>
    <t xml:space="preserve">Fait à PARTHENAY   le : </t>
  </si>
  <si>
    <t xml:space="preserve">TOTAL T.T.C.  : </t>
  </si>
  <si>
    <t xml:space="preserve">Acompte reçu  : </t>
  </si>
  <si>
    <t xml:space="preserve">SOLDE  : </t>
  </si>
  <si>
    <t>Complément adresse:</t>
  </si>
  <si>
    <t>Date:</t>
  </si>
  <si>
    <t>Tivoli L: 10m x l: 6m = 60 m2 …………………………</t>
  </si>
  <si>
    <t>Solde</t>
  </si>
  <si>
    <t>Option: Quick-up (3 m x 3 m)</t>
  </si>
  <si>
    <t>Véhicule publicitaire (nous consulter)</t>
  </si>
  <si>
    <t>Stand de 9 m2 (3 m X 3 m) avec angle, nous contacter</t>
  </si>
  <si>
    <t>Supplément aire libre</t>
  </si>
  <si>
    <t xml:space="preserve">Option Chalet bois (3m x 2m) </t>
  </si>
  <si>
    <t>Licence N°:</t>
  </si>
  <si>
    <t>Forfait terrasse (Maxi 3 m sur la longueur du stand)</t>
  </si>
  <si>
    <t>Branchement éléctrique simple - 16 ampères</t>
  </si>
  <si>
    <r>
      <t xml:space="preserve">Stand </t>
    </r>
    <r>
      <rPr>
        <sz val="11"/>
        <rFont val="Calibri"/>
        <family val="2"/>
      </rPr>
      <t>BOIS</t>
    </r>
    <r>
      <rPr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9 m2 ( 3m x 3m ) - Cuisine…………</t>
    </r>
  </si>
  <si>
    <t xml:space="preserve">SUPPLEMENTS - </t>
  </si>
  <si>
    <t>Préciser les besoins</t>
  </si>
  <si>
    <r>
      <rPr>
        <b/>
        <sz val="10"/>
        <color indexed="10"/>
        <rFont val="Lucida Handwriting"/>
        <family val="4"/>
      </rPr>
      <t>C</t>
    </r>
    <r>
      <rPr>
        <b/>
        <sz val="10"/>
        <color indexed="17"/>
        <rFont val="Lucida Handwriting"/>
        <family val="4"/>
      </rPr>
      <t>O</t>
    </r>
    <r>
      <rPr>
        <b/>
        <sz val="10"/>
        <color indexed="30"/>
        <rFont val="Lucida Handwriting"/>
        <family val="4"/>
      </rPr>
      <t>M</t>
    </r>
    <r>
      <rPr>
        <b/>
        <sz val="10"/>
        <color rgb="FFBAC804"/>
        <rFont val="Lucida Handwriting"/>
        <family val="4"/>
      </rPr>
      <t>I</t>
    </r>
    <r>
      <rPr>
        <b/>
        <sz val="10"/>
        <color indexed="30"/>
        <rFont val="Lucida Handwriting"/>
        <family val="4"/>
      </rPr>
      <t>T</t>
    </r>
    <r>
      <rPr>
        <b/>
        <sz val="10"/>
        <color indexed="10"/>
        <rFont val="Lucida Handwriting"/>
        <family val="4"/>
      </rPr>
      <t>E D</t>
    </r>
    <r>
      <rPr>
        <b/>
        <sz val="10"/>
        <color indexed="30"/>
        <rFont val="Lucida Handwriting"/>
        <family val="4"/>
      </rPr>
      <t>E</t>
    </r>
    <r>
      <rPr>
        <b/>
        <sz val="10"/>
        <color indexed="10"/>
        <rFont val="Lucida Handwriting"/>
        <family val="4"/>
      </rPr>
      <t xml:space="preserve">S </t>
    </r>
    <r>
      <rPr>
        <b/>
        <sz val="10"/>
        <color indexed="17"/>
        <rFont val="Lucida Handwriting"/>
        <family val="4"/>
      </rPr>
      <t>F</t>
    </r>
    <r>
      <rPr>
        <b/>
        <sz val="10"/>
        <color indexed="10"/>
        <rFont val="Lucida Handwriting"/>
        <family val="4"/>
      </rPr>
      <t>Ê</t>
    </r>
    <r>
      <rPr>
        <b/>
        <sz val="10"/>
        <color indexed="30"/>
        <rFont val="Lucida Handwriting"/>
        <family val="4"/>
      </rPr>
      <t>TE</t>
    </r>
    <r>
      <rPr>
        <b/>
        <sz val="10"/>
        <color indexed="17"/>
        <rFont val="Lucida Handwriting"/>
        <family val="4"/>
      </rPr>
      <t xml:space="preserve">S </t>
    </r>
    <r>
      <rPr>
        <b/>
        <sz val="10"/>
        <rFont val="Lucida Handwriting"/>
        <family val="4"/>
      </rPr>
      <t>du Pays de Parthenay</t>
    </r>
  </si>
  <si>
    <r>
      <t xml:space="preserve">Tel: 07.89.62.33.39 - Mail: </t>
    </r>
    <r>
      <rPr>
        <sz val="9"/>
        <color indexed="30"/>
        <rFont val="Calibri"/>
        <family val="2"/>
      </rPr>
      <t>comite-des-fetes@cc-parthenay-gatine.fr</t>
    </r>
    <r>
      <rPr>
        <sz val="9"/>
        <color theme="1"/>
        <rFont val="Calibri"/>
        <family val="2"/>
        <scheme val="minor"/>
      </rPr>
      <t xml:space="preserve"> - Site: comitedesfetesparthenay.com</t>
    </r>
  </si>
  <si>
    <t>Sous total</t>
  </si>
  <si>
    <t>CP</t>
  </si>
  <si>
    <t>avec</t>
  </si>
  <si>
    <t xml:space="preserve"> m² à 10€/m²</t>
  </si>
  <si>
    <t xml:space="preserve">et </t>
  </si>
  <si>
    <t xml:space="preserve"> m² à 8€/m²</t>
  </si>
  <si>
    <t>"</t>
  </si>
  <si>
    <t>N°</t>
  </si>
  <si>
    <r>
      <t>C</t>
    </r>
    <r>
      <rPr>
        <b/>
        <sz val="10"/>
        <color indexed="17"/>
        <rFont val="Tempus Sans ITC"/>
        <family val="5"/>
      </rPr>
      <t>O</t>
    </r>
    <r>
      <rPr>
        <b/>
        <sz val="10"/>
        <color indexed="30"/>
        <rFont val="Tempus Sans ITC"/>
        <family val="5"/>
      </rPr>
      <t>M</t>
    </r>
    <r>
      <rPr>
        <b/>
        <sz val="10"/>
        <color indexed="13"/>
        <rFont val="Tempus Sans ITC"/>
        <family val="5"/>
      </rPr>
      <t>I</t>
    </r>
    <r>
      <rPr>
        <b/>
        <sz val="10"/>
        <color indexed="30"/>
        <rFont val="Tempus Sans ITC"/>
        <family val="5"/>
      </rPr>
      <t>T</t>
    </r>
    <r>
      <rPr>
        <b/>
        <sz val="10"/>
        <color indexed="10"/>
        <rFont val="Tempus Sans ITC"/>
        <family val="5"/>
      </rPr>
      <t>E D</t>
    </r>
    <r>
      <rPr>
        <b/>
        <sz val="10"/>
        <color indexed="30"/>
        <rFont val="Tempus Sans ITC"/>
        <family val="5"/>
      </rPr>
      <t>E</t>
    </r>
    <r>
      <rPr>
        <b/>
        <sz val="10"/>
        <color indexed="10"/>
        <rFont val="Tempus Sans ITC"/>
        <family val="5"/>
      </rPr>
      <t xml:space="preserve">S </t>
    </r>
    <r>
      <rPr>
        <b/>
        <sz val="10"/>
        <color indexed="17"/>
        <rFont val="Tempus Sans ITC"/>
        <family val="5"/>
      </rPr>
      <t>F</t>
    </r>
    <r>
      <rPr>
        <b/>
        <sz val="10"/>
        <color indexed="10"/>
        <rFont val="Tempus Sans ITC"/>
        <family val="5"/>
      </rPr>
      <t>Ê</t>
    </r>
    <r>
      <rPr>
        <b/>
        <sz val="10"/>
        <color indexed="17"/>
        <rFont val="Tempus Sans ITC"/>
        <family val="5"/>
      </rPr>
      <t>T</t>
    </r>
    <r>
      <rPr>
        <b/>
        <sz val="10"/>
        <color indexed="30"/>
        <rFont val="Tempus Sans ITC"/>
        <family val="5"/>
      </rPr>
      <t>E</t>
    </r>
    <r>
      <rPr>
        <b/>
        <sz val="10"/>
        <color indexed="17"/>
        <rFont val="Tempus Sans ITC"/>
        <family val="5"/>
      </rPr>
      <t xml:space="preserve">S </t>
    </r>
    <r>
      <rPr>
        <b/>
        <sz val="10"/>
        <rFont val="Tempus Sans ITC"/>
        <family val="5"/>
      </rPr>
      <t>- 22 ter Boulevard de La Meilleraye - 79200 PARTHENAY</t>
    </r>
  </si>
  <si>
    <t xml:space="preserve">Pour être prise en compte votre réservation doit être accompagnée d'un chèque d'acompte de 50% </t>
  </si>
  <si>
    <t>22 ter boulevard de la Meilleraye</t>
  </si>
  <si>
    <t>79200 PARTHENAY</t>
  </si>
  <si>
    <t>FICHE D'INSCRIPTION ASSOCIATIONS AUTO-ENTREPRENEURS</t>
  </si>
  <si>
    <t>Entreprise:</t>
  </si>
  <si>
    <t>Comptoir 2,50m (Sous réserve de disponibilité)</t>
  </si>
  <si>
    <t>FÊTES de PENTECÔTE 2023</t>
  </si>
  <si>
    <t>Du vendredi 26 Mai au 29 Mai 2023</t>
  </si>
  <si>
    <t>Demande d'emplacement à nous retourner avant le 15 avril 2023</t>
  </si>
  <si>
    <r>
      <t>De 1 à 50 m</t>
    </r>
    <r>
      <rPr>
        <vertAlign val="superscript"/>
        <sz val="11"/>
        <color indexed="8"/>
        <rFont val="Calibri"/>
        <family val="2"/>
      </rPr>
      <t>2</t>
    </r>
  </si>
  <si>
    <r>
      <t>de 50 m² à 100 m²m</t>
    </r>
    <r>
      <rPr>
        <vertAlign val="superscript"/>
        <sz val="11"/>
        <color indexed="8"/>
        <rFont val="Calibri"/>
        <family val="2"/>
      </rPr>
      <t>2</t>
    </r>
  </si>
  <si>
    <t xml:space="preserve">au dessus de 100 m² nous consulter                   </t>
  </si>
  <si>
    <t>Chèque d'acompte encaissable le 15 Avril 2023</t>
  </si>
  <si>
    <t>Chèque du solde encaissable au plus tard le 15 Mai 2023</t>
  </si>
  <si>
    <r>
      <rPr>
        <b/>
        <i/>
        <sz val="11"/>
        <color rgb="FFFF0000"/>
        <rFont val="Calibri"/>
        <family val="2"/>
        <scheme val="minor"/>
      </rPr>
      <t xml:space="preserve">encaissable le 15 Avril 2023 </t>
    </r>
    <r>
      <rPr>
        <b/>
        <i/>
        <sz val="11"/>
        <color theme="3"/>
        <rFont val="Calibri"/>
        <family val="2"/>
        <scheme val="minor"/>
      </rPr>
      <t>et d'un chèque du solde</t>
    </r>
    <r>
      <rPr>
        <b/>
        <i/>
        <sz val="11"/>
        <color rgb="FFFF0000"/>
        <rFont val="Calibri"/>
        <family val="2"/>
        <scheme val="minor"/>
      </rPr>
      <t xml:space="preserve"> encaissable au plus tard le 15 Mai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</si>
</sst>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0#&quot; &quot;##&quot; &quot;##&quot; &quot;##&quot; &quot;##"/>
    <numFmt numFmtId="166" formatCode="#,##0_ ;\-#,##0\ "/>
    <numFmt numFmtId="167" formatCode="00000"/>
    <numFmt numFmtId="168" formatCode="[$-40C]d\ mmmm\ yyyy;@"/>
  </numFmts>
  <fonts count="52">
    <font>
      <sz val="11"/>
      <color theme="1"/>
      <name val="Calibri"/>
      <family val="2"/>
      <scheme val="minor"/>
    </font>
    <font>
      <b/>
      <sz val="16"/>
      <name val="Swis721 BdOul BT"/>
      <family val="5"/>
    </font>
    <font>
      <b/>
      <sz val="10"/>
      <color indexed="10"/>
      <name val="Lucida Handwriting"/>
      <family val="4"/>
    </font>
    <font>
      <b/>
      <sz val="10"/>
      <color indexed="17"/>
      <name val="Lucida Handwriting"/>
      <family val="4"/>
    </font>
    <font>
      <b/>
      <sz val="10"/>
      <color indexed="30"/>
      <name val="Lucida Handwriting"/>
      <family val="4"/>
    </font>
    <font>
      <b/>
      <sz val="10"/>
      <name val="Lucida Handwriting"/>
      <family val="4"/>
    </font>
    <font>
      <b/>
      <sz val="11"/>
      <color indexed="10"/>
      <name val="Lucida Handwriting"/>
      <family val="4"/>
    </font>
    <font>
      <b/>
      <sz val="11"/>
      <color indexed="17"/>
      <name val="Lucida Handwriting"/>
      <family val="4"/>
    </font>
    <font>
      <b/>
      <sz val="11"/>
      <color indexed="30"/>
      <name val="Lucida Handwriting"/>
      <family val="4"/>
    </font>
    <font>
      <b/>
      <sz val="11"/>
      <color indexed="13"/>
      <name val="Lucida Handwriting"/>
      <family val="4"/>
    </font>
    <font>
      <b/>
      <sz val="11"/>
      <name val="Lucida Handwriting"/>
      <family val="4"/>
    </font>
    <font>
      <vertAlign val="superscript"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rgb="FFFF0000"/>
      <name val="Tempus Sans ITC"/>
      <family val="5"/>
    </font>
    <font>
      <b/>
      <sz val="10"/>
      <color rgb="FFFF0000"/>
      <name val="Lucida Handwriting"/>
      <family val="4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Lucida Handwriting"/>
      <family val="4"/>
    </font>
    <font>
      <sz val="1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rgb="FFFF0000"/>
      <name val="Tempus Sans ITC"/>
      <family val="5"/>
    </font>
    <font>
      <b/>
      <sz val="10"/>
      <color indexed="17"/>
      <name val="Tempus Sans ITC"/>
      <family val="5"/>
    </font>
    <font>
      <b/>
      <sz val="10"/>
      <color indexed="30"/>
      <name val="Tempus Sans ITC"/>
      <family val="5"/>
    </font>
    <font>
      <b/>
      <sz val="10"/>
      <color indexed="13"/>
      <name val="Tempus Sans ITC"/>
      <family val="5"/>
    </font>
    <font>
      <b/>
      <sz val="10"/>
      <color indexed="10"/>
      <name val="Tempus Sans ITC"/>
      <family val="5"/>
    </font>
    <font>
      <b/>
      <sz val="10"/>
      <name val="Tempus Sans ITC"/>
      <family val="5"/>
    </font>
    <font>
      <sz val="9"/>
      <color indexed="30"/>
      <name val="Calibri"/>
      <family val="2"/>
    </font>
    <font>
      <b/>
      <sz val="11"/>
      <color theme="3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rgb="FFBAC804"/>
      <name val="Lucida Handwriting"/>
      <family val="4"/>
    </font>
    <font>
      <sz val="12"/>
      <color theme="1"/>
      <name val="Lucida Handwriting"/>
      <family val="4"/>
    </font>
    <font>
      <b/>
      <sz val="11"/>
      <color theme="1"/>
      <name val="Lucida Calligraphy"/>
      <family val="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/>
      <bottom style="thin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indexed="64"/>
      </right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23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horizontal="center"/>
    </xf>
    <xf numFmtId="164" fontId="0" fillId="0" borderId="0" xfId="0" applyNumberFormat="1" applyFill="1" applyBorder="1"/>
    <xf numFmtId="0" fontId="0" fillId="0" borderId="0" xfId="0" applyFont="1"/>
    <xf numFmtId="164" fontId="0" fillId="0" borderId="0" xfId="0" applyNumberFormat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6" fillId="0" borderId="1" xfId="0" applyFont="1" applyBorder="1"/>
    <xf numFmtId="164" fontId="16" fillId="0" borderId="1" xfId="0" applyNumberFormat="1" applyFont="1" applyBorder="1"/>
    <xf numFmtId="164" fontId="0" fillId="0" borderId="1" xfId="0" applyNumberFormat="1" applyBorder="1"/>
    <xf numFmtId="164" fontId="0" fillId="0" borderId="1" xfId="0" applyNumberFormat="1" applyFill="1" applyBorder="1"/>
    <xf numFmtId="164" fontId="0" fillId="0" borderId="1" xfId="0" applyNumberFormat="1" applyBorder="1" applyAlignment="1">
      <alignment horizontal="left"/>
    </xf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/>
    <xf numFmtId="164" fontId="16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22" fillId="0" borderId="0" xfId="0" applyFont="1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/>
    <xf numFmtId="0" fontId="16" fillId="0" borderId="0" xfId="0" applyFont="1" applyBorder="1" applyAlignment="1">
      <alignment horizontal="left"/>
    </xf>
    <xf numFmtId="0" fontId="16" fillId="0" borderId="0" xfId="0" applyFont="1" applyAlignment="1"/>
    <xf numFmtId="0" fontId="16" fillId="0" borderId="0" xfId="0" applyFont="1" applyBorder="1" applyAlignment="1"/>
    <xf numFmtId="164" fontId="16" fillId="0" borderId="0" xfId="0" applyNumberFormat="1" applyFont="1" applyBorder="1" applyAlignment="1"/>
    <xf numFmtId="164" fontId="16" fillId="0" borderId="0" xfId="0" applyNumberFormat="1" applyFont="1" applyAlignment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/>
    <xf numFmtId="164" fontId="0" fillId="0" borderId="0" xfId="0" applyNumberFormat="1" applyBorder="1"/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9" fontId="14" fillId="0" borderId="0" xfId="0" applyNumberFormat="1" applyFont="1" applyBorder="1"/>
    <xf numFmtId="164" fontId="14" fillId="0" borderId="0" xfId="0" applyNumberFormat="1" applyFont="1" applyBorder="1"/>
    <xf numFmtId="0" fontId="23" fillId="0" borderId="0" xfId="0" applyFont="1" applyAlignment="1"/>
    <xf numFmtId="0" fontId="24" fillId="0" borderId="0" xfId="0" applyFont="1" applyAlignment="1"/>
    <xf numFmtId="164" fontId="0" fillId="4" borderId="1" xfId="0" applyNumberFormat="1" applyFill="1" applyBorder="1"/>
    <xf numFmtId="0" fontId="0" fillId="4" borderId="0" xfId="0" applyFill="1"/>
    <xf numFmtId="164" fontId="0" fillId="4" borderId="0" xfId="0" applyNumberFormat="1" applyFill="1"/>
    <xf numFmtId="0" fontId="0" fillId="3" borderId="1" xfId="0" applyFill="1" applyBorder="1" applyAlignment="1">
      <alignment horizontal="right"/>
    </xf>
    <xf numFmtId="0" fontId="24" fillId="0" borderId="0" xfId="0" applyFont="1" applyAlignment="1">
      <alignment horizontal="left"/>
    </xf>
    <xf numFmtId="0" fontId="0" fillId="3" borderId="1" xfId="0" applyFill="1" applyBorder="1"/>
    <xf numFmtId="0" fontId="16" fillId="3" borderId="1" xfId="0" applyFont="1" applyFill="1" applyBorder="1"/>
    <xf numFmtId="0" fontId="1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2" borderId="0" xfId="0" applyFill="1" applyAlignment="1">
      <alignment horizontal="left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6" fillId="0" borderId="0" xfId="0" applyFont="1" applyBorder="1" applyAlignment="1"/>
    <xf numFmtId="0" fontId="16" fillId="0" borderId="0" xfId="0" applyFont="1" applyAlignment="1"/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0" fillId="0" borderId="0" xfId="0" applyBorder="1" applyAlignment="1"/>
    <xf numFmtId="0" fontId="16" fillId="0" borderId="1" xfId="0" applyFont="1" applyBorder="1" applyAlignment="1"/>
    <xf numFmtId="0" fontId="16" fillId="0" borderId="1" xfId="0" applyFont="1" applyFill="1" applyBorder="1" applyAlignment="1">
      <alignment horizontal="left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1" fillId="0" borderId="0" xfId="0" applyFont="1" applyAlignment="1"/>
    <xf numFmtId="0" fontId="27" fillId="0" borderId="0" xfId="0" applyFont="1" applyAlignment="1"/>
    <xf numFmtId="0" fontId="28" fillId="0" borderId="0" xfId="0" applyFont="1" applyAlignment="1"/>
    <xf numFmtId="0" fontId="0" fillId="0" borderId="0" xfId="0" applyFill="1" applyBorder="1" applyAlignment="1"/>
    <xf numFmtId="0" fontId="30" fillId="0" borderId="0" xfId="0" applyFont="1"/>
    <xf numFmtId="0" fontId="31" fillId="0" borderId="0" xfId="0" applyFont="1" applyAlignment="1"/>
    <xf numFmtId="0" fontId="32" fillId="0" borderId="0" xfId="0" applyFont="1" applyAlignment="1"/>
    <xf numFmtId="0" fontId="32" fillId="0" borderId="0" xfId="0" applyFont="1" applyAlignment="1">
      <alignment horizontal="center"/>
    </xf>
    <xf numFmtId="0" fontId="30" fillId="0" borderId="11" xfId="0" applyFont="1" applyBorder="1"/>
    <xf numFmtId="0" fontId="30" fillId="0" borderId="0" xfId="0" applyFont="1" applyBorder="1"/>
    <xf numFmtId="0" fontId="30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1" fillId="0" borderId="0" xfId="0" applyFont="1" applyBorder="1" applyAlignment="1"/>
    <xf numFmtId="0" fontId="30" fillId="0" borderId="0" xfId="0" applyFont="1" applyBorder="1" applyAlignment="1">
      <alignment horizontal="center"/>
    </xf>
    <xf numFmtId="0" fontId="30" fillId="0" borderId="0" xfId="0" applyFont="1" applyAlignment="1"/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left"/>
    </xf>
    <xf numFmtId="0" fontId="30" fillId="0" borderId="0" xfId="0" applyFont="1" applyFill="1"/>
    <xf numFmtId="0" fontId="31" fillId="0" borderId="12" xfId="0" applyFont="1" applyBorder="1" applyAlignment="1">
      <alignment horizontal="center"/>
    </xf>
    <xf numFmtId="0" fontId="31" fillId="0" borderId="12" xfId="0" applyFont="1" applyBorder="1" applyAlignment="1"/>
    <xf numFmtId="0" fontId="31" fillId="0" borderId="12" xfId="0" applyFont="1" applyFill="1" applyBorder="1" applyAlignment="1">
      <alignment horizontal="left"/>
    </xf>
    <xf numFmtId="0" fontId="34" fillId="0" borderId="0" xfId="0" applyFont="1" applyAlignment="1"/>
    <xf numFmtId="0" fontId="34" fillId="0" borderId="0" xfId="0" applyFont="1"/>
    <xf numFmtId="0" fontId="34" fillId="0" borderId="0" xfId="0" applyFont="1" applyBorder="1" applyAlignment="1">
      <alignment horizontal="left"/>
    </xf>
    <xf numFmtId="164" fontId="34" fillId="0" borderId="0" xfId="0" applyNumberFormat="1" applyFont="1"/>
    <xf numFmtId="0" fontId="35" fillId="3" borderId="7" xfId="0" applyFont="1" applyFill="1" applyBorder="1" applyAlignment="1"/>
    <xf numFmtId="0" fontId="35" fillId="3" borderId="8" xfId="0" applyFont="1" applyFill="1" applyBorder="1" applyAlignment="1"/>
    <xf numFmtId="0" fontId="35" fillId="3" borderId="0" xfId="0" applyFont="1" applyFill="1" applyBorder="1" applyAlignment="1"/>
    <xf numFmtId="0" fontId="35" fillId="3" borderId="0" xfId="0" applyFont="1" applyFill="1" applyBorder="1" applyAlignment="1">
      <alignment horizontal="right"/>
    </xf>
    <xf numFmtId="0" fontId="34" fillId="0" borderId="0" xfId="0" applyFont="1" applyBorder="1"/>
    <xf numFmtId="0" fontId="34" fillId="0" borderId="0" xfId="0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 horizontal="left"/>
    </xf>
    <xf numFmtId="0" fontId="34" fillId="0" borderId="3" xfId="0" applyFont="1" applyBorder="1" applyAlignment="1"/>
    <xf numFmtId="44" fontId="35" fillId="3" borderId="13" xfId="2" applyFont="1" applyFill="1" applyBorder="1" applyAlignment="1"/>
    <xf numFmtId="164" fontId="34" fillId="0" borderId="1" xfId="0" applyNumberFormat="1" applyFont="1" applyBorder="1"/>
    <xf numFmtId="164" fontId="35" fillId="0" borderId="1" xfId="0" applyNumberFormat="1" applyFont="1" applyBorder="1"/>
    <xf numFmtId="0" fontId="36" fillId="0" borderId="0" xfId="0" applyFont="1" applyAlignment="1">
      <alignment horizontal="left"/>
    </xf>
    <xf numFmtId="0" fontId="0" fillId="5" borderId="0" xfId="0" applyFill="1" applyAlignment="1"/>
    <xf numFmtId="0" fontId="16" fillId="0" borderId="0" xfId="0" applyFont="1" applyBorder="1" applyAlignment="1"/>
    <xf numFmtId="0" fontId="0" fillId="6" borderId="1" xfId="0" applyFill="1" applyBorder="1"/>
    <xf numFmtId="0" fontId="47" fillId="0" borderId="0" xfId="0" applyFont="1" applyAlignment="1"/>
    <xf numFmtId="164" fontId="47" fillId="0" borderId="14" xfId="0" applyNumberFormat="1" applyFont="1" applyBorder="1"/>
    <xf numFmtId="9" fontId="47" fillId="0" borderId="14" xfId="0" applyNumberFormat="1" applyFont="1" applyBorder="1"/>
    <xf numFmtId="0" fontId="0" fillId="0" borderId="15" xfId="0" applyBorder="1"/>
    <xf numFmtId="164" fontId="48" fillId="0" borderId="16" xfId="0" applyNumberFormat="1" applyFont="1" applyBorder="1"/>
    <xf numFmtId="0" fontId="0" fillId="0" borderId="18" xfId="0" applyBorder="1"/>
    <xf numFmtId="0" fontId="0" fillId="0" borderId="0" xfId="0" applyAlignment="1">
      <alignment horizontal="center"/>
    </xf>
    <xf numFmtId="0" fontId="31" fillId="0" borderId="0" xfId="0" applyFont="1" applyBorder="1" applyAlignment="1"/>
    <xf numFmtId="0" fontId="31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1" fillId="0" borderId="2" xfId="0" applyFont="1" applyBorder="1" applyAlignment="1">
      <alignment horizontal="center"/>
    </xf>
    <xf numFmtId="0" fontId="0" fillId="3" borderId="0" xfId="0" applyFill="1"/>
    <xf numFmtId="0" fontId="31" fillId="0" borderId="5" xfId="0" applyFont="1" applyBorder="1" applyAlignment="1"/>
    <xf numFmtId="0" fontId="31" fillId="0" borderId="2" xfId="0" applyFont="1" applyFill="1" applyBorder="1" applyAlignment="1">
      <alignment horizontal="left"/>
    </xf>
    <xf numFmtId="0" fontId="34" fillId="0" borderId="5" xfId="0" applyFont="1" applyBorder="1" applyAlignment="1"/>
    <xf numFmtId="0" fontId="34" fillId="0" borderId="19" xfId="0" applyFont="1" applyBorder="1"/>
    <xf numFmtId="44" fontId="34" fillId="0" borderId="20" xfId="2" applyFont="1" applyBorder="1"/>
    <xf numFmtId="44" fontId="34" fillId="0" borderId="21" xfId="2" applyFont="1" applyBorder="1"/>
    <xf numFmtId="0" fontId="34" fillId="0" borderId="0" xfId="0" applyFont="1" applyBorder="1" applyAlignment="1"/>
    <xf numFmtId="0" fontId="0" fillId="5" borderId="1" xfId="0" applyFill="1" applyBorder="1" applyAlignment="1">
      <alignment horizontal="right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right"/>
    </xf>
    <xf numFmtId="164" fontId="0" fillId="0" borderId="0" xfId="0" applyNumberFormat="1" applyAlignment="1"/>
    <xf numFmtId="0" fontId="35" fillId="0" borderId="0" xfId="0" applyFont="1" applyAlignment="1">
      <alignment horizontal="left"/>
    </xf>
    <xf numFmtId="0" fontId="16" fillId="0" borderId="17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16" fillId="0" borderId="0" xfId="0" applyFont="1" applyAlignment="1">
      <alignment horizontal="left"/>
    </xf>
    <xf numFmtId="165" fontId="16" fillId="0" borderId="5" xfId="0" applyNumberFormat="1" applyFont="1" applyBorder="1" applyAlignment="1">
      <alignment horizontal="left"/>
    </xf>
    <xf numFmtId="165" fontId="16" fillId="0" borderId="3" xfId="0" applyNumberFormat="1" applyFont="1" applyBorder="1" applyAlignment="1">
      <alignment horizontal="left"/>
    </xf>
    <xf numFmtId="1" fontId="0" fillId="0" borderId="2" xfId="0" applyNumberFormat="1" applyBorder="1" applyAlignment="1">
      <alignment horizontal="left"/>
    </xf>
    <xf numFmtId="1" fontId="0" fillId="0" borderId="5" xfId="0" applyNumberFormat="1" applyBorder="1" applyAlignment="1">
      <alignment horizontal="left"/>
    </xf>
    <xf numFmtId="1" fontId="0" fillId="0" borderId="3" xfId="0" applyNumberFormat="1" applyBorder="1" applyAlignment="1">
      <alignment horizontal="left"/>
    </xf>
    <xf numFmtId="0" fontId="2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66" fontId="16" fillId="0" borderId="2" xfId="3" applyNumberFormat="1" applyFont="1" applyBorder="1" applyAlignment="1">
      <alignment horizontal="left"/>
    </xf>
    <xf numFmtId="166" fontId="16" fillId="0" borderId="5" xfId="3" applyNumberFormat="1" applyFont="1" applyBorder="1" applyAlignment="1">
      <alignment horizontal="left"/>
    </xf>
    <xf numFmtId="166" fontId="16" fillId="0" borderId="3" xfId="3" applyNumberFormat="1" applyFont="1" applyBorder="1" applyAlignment="1">
      <alignment horizontal="left"/>
    </xf>
    <xf numFmtId="0" fontId="51" fillId="0" borderId="0" xfId="0" applyFont="1" applyAlignment="1">
      <alignment horizontal="center"/>
    </xf>
    <xf numFmtId="0" fontId="16" fillId="0" borderId="0" xfId="0" applyFont="1" applyBorder="1" applyAlignment="1"/>
    <xf numFmtId="0" fontId="0" fillId="0" borderId="0" xfId="0" applyFill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/>
    </xf>
    <xf numFmtId="167" fontId="16" fillId="0" borderId="5" xfId="0" applyNumberFormat="1" applyFont="1" applyBorder="1" applyAlignment="1">
      <alignment horizontal="left"/>
    </xf>
    <xf numFmtId="167" fontId="16" fillId="0" borderId="3" xfId="0" applyNumberFormat="1" applyFont="1" applyBorder="1" applyAlignment="1">
      <alignment horizontal="left"/>
    </xf>
    <xf numFmtId="0" fontId="16" fillId="0" borderId="2" xfId="0" applyFont="1" applyBorder="1" applyAlignment="1"/>
    <xf numFmtId="0" fontId="16" fillId="0" borderId="5" xfId="0" applyFont="1" applyBorder="1" applyAlignment="1"/>
    <xf numFmtId="0" fontId="16" fillId="0" borderId="3" xfId="0" applyFont="1" applyBorder="1" applyAlignment="1"/>
    <xf numFmtId="165" fontId="16" fillId="0" borderId="2" xfId="0" applyNumberFormat="1" applyFont="1" applyBorder="1" applyAlignment="1">
      <alignment horizontal="left"/>
    </xf>
    <xf numFmtId="0" fontId="15" fillId="0" borderId="2" xfId="1" applyFill="1" applyBorder="1" applyAlignment="1" applyProtection="1">
      <alignment horizontal="left"/>
    </xf>
    <xf numFmtId="0" fontId="0" fillId="0" borderId="5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168" fontId="0" fillId="0" borderId="2" xfId="0" applyNumberFormat="1" applyBorder="1" applyAlignment="1">
      <alignment horizontal="left"/>
    </xf>
    <xf numFmtId="168" fontId="0" fillId="0" borderId="5" xfId="0" applyNumberFormat="1" applyBorder="1" applyAlignment="1">
      <alignment horizontal="left"/>
    </xf>
    <xf numFmtId="168" fontId="0" fillId="0" borderId="3" xfId="0" applyNumberFormat="1" applyBorder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16" fillId="0" borderId="15" xfId="0" applyFont="1" applyBorder="1" applyAlignment="1">
      <alignment horizontal="left"/>
    </xf>
    <xf numFmtId="0" fontId="0" fillId="0" borderId="0" xfId="0" applyAlignment="1"/>
    <xf numFmtId="0" fontId="0" fillId="0" borderId="11" xfId="0" applyBorder="1" applyAlignment="1"/>
    <xf numFmtId="0" fontId="16" fillId="0" borderId="11" xfId="0" applyFont="1" applyBorder="1" applyAlignment="1">
      <alignment horizontal="left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31" fillId="0" borderId="5" xfId="0" applyFont="1" applyBorder="1" applyAlignment="1">
      <alignment horizontal="left"/>
    </xf>
    <xf numFmtId="0" fontId="31" fillId="0" borderId="2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31" fillId="0" borderId="2" xfId="0" applyFont="1" applyBorder="1" applyAlignment="1">
      <alignment horizontal="left"/>
    </xf>
    <xf numFmtId="0" fontId="31" fillId="0" borderId="1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/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168" fontId="30" fillId="0" borderId="5" xfId="0" applyNumberFormat="1" applyFont="1" applyBorder="1" applyAlignment="1">
      <alignment horizontal="left"/>
    </xf>
    <xf numFmtId="168" fontId="30" fillId="0" borderId="3" xfId="0" applyNumberFormat="1" applyFont="1" applyBorder="1" applyAlignment="1">
      <alignment horizontal="left"/>
    </xf>
    <xf numFmtId="0" fontId="32" fillId="0" borderId="0" xfId="0" applyFont="1" applyAlignment="1">
      <alignment horizontal="center"/>
    </xf>
    <xf numFmtId="3" fontId="33" fillId="0" borderId="2" xfId="0" applyNumberFormat="1" applyFont="1" applyBorder="1" applyAlignment="1">
      <alignment horizontal="left"/>
    </xf>
    <xf numFmtId="0" fontId="33" fillId="0" borderId="3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30" fillId="0" borderId="0" xfId="0" applyFont="1" applyFill="1" applyAlignment="1">
      <alignment horizontal="left"/>
    </xf>
    <xf numFmtId="165" fontId="31" fillId="0" borderId="5" xfId="0" applyNumberFormat="1" applyFont="1" applyBorder="1" applyAlignment="1">
      <alignment horizontal="left"/>
    </xf>
    <xf numFmtId="0" fontId="31" fillId="0" borderId="3" xfId="0" applyFont="1" applyBorder="1" applyAlignment="1">
      <alignment horizontal="left"/>
    </xf>
    <xf numFmtId="165" fontId="31" fillId="0" borderId="2" xfId="0" applyNumberFormat="1" applyFont="1" applyBorder="1" applyAlignment="1">
      <alignment horizontal="left"/>
    </xf>
    <xf numFmtId="0" fontId="30" fillId="0" borderId="2" xfId="0" applyFont="1" applyFill="1" applyBorder="1" applyAlignment="1">
      <alignment horizontal="left"/>
    </xf>
    <xf numFmtId="0" fontId="30" fillId="0" borderId="5" xfId="0" applyFont="1" applyFill="1" applyBorder="1" applyAlignment="1">
      <alignment horizontal="left"/>
    </xf>
    <xf numFmtId="1" fontId="34" fillId="0" borderId="5" xfId="0" applyNumberFormat="1" applyFont="1" applyBorder="1" applyAlignment="1">
      <alignment horizontal="left"/>
    </xf>
    <xf numFmtId="0" fontId="35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14" fontId="35" fillId="3" borderId="0" xfId="0" applyNumberFormat="1" applyFont="1" applyFill="1" applyBorder="1" applyAlignment="1">
      <alignment horizontal="left"/>
    </xf>
    <xf numFmtId="0" fontId="35" fillId="3" borderId="0" xfId="0" applyFont="1" applyFill="1" applyBorder="1" applyAlignment="1">
      <alignment horizontal="left"/>
    </xf>
    <xf numFmtId="0" fontId="34" fillId="0" borderId="0" xfId="0" applyFont="1" applyBorder="1" applyAlignment="1">
      <alignment horizontal="right"/>
    </xf>
    <xf numFmtId="0" fontId="34" fillId="0" borderId="0" xfId="0" applyFont="1" applyBorder="1" applyAlignment="1">
      <alignment horizontal="left"/>
    </xf>
    <xf numFmtId="0" fontId="34" fillId="0" borderId="0" xfId="0" applyFont="1" applyAlignment="1">
      <alignment horizontal="right"/>
    </xf>
    <xf numFmtId="0" fontId="34" fillId="0" borderId="11" xfId="0" applyFont="1" applyBorder="1" applyAlignment="1">
      <alignment horizontal="right"/>
    </xf>
  </cellXfs>
  <cellStyles count="4">
    <cellStyle name="Lien hypertexte" xfId="1" builtinId="8"/>
    <cellStyle name="Milliers" xfId="3" builtinId="3"/>
    <cellStyle name="Monétaire" xfId="2" builtinId="4"/>
    <cellStyle name="Normal" xfId="0" builtinId="0"/>
  </cellStyles>
  <dxfs count="0"/>
  <tableStyles count="0" defaultTableStyle="TableStyleMedium9" defaultPivotStyle="PivotStyleLight16"/>
  <colors>
    <mruColors>
      <color rgb="FFBAC804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142875</xdr:colOff>
      <xdr:row>5</xdr:row>
      <xdr:rowOff>9525</xdr:rowOff>
    </xdr:to>
    <xdr:pic>
      <xdr:nvPicPr>
        <xdr:cNvPr id="1168" name="Image 1" descr="Logo Comité des fêtes du Pays de Parthenay">
          <a:extLst>
            <a:ext uri="{FF2B5EF4-FFF2-40B4-BE49-F238E27FC236}">
              <a16:creationId xmlns="" xmlns:a16="http://schemas.microsoft.com/office/drawing/2014/main" id="{00000000-0008-0000-00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0"/>
          <a:ext cx="16287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23377</xdr:colOff>
      <xdr:row>0</xdr:row>
      <xdr:rowOff>66676</xdr:rowOff>
    </xdr:from>
    <xdr:to>
      <xdr:col>7</xdr:col>
      <xdr:colOff>100359</xdr:colOff>
      <xdr:row>3</xdr:row>
      <xdr:rowOff>161927</xdr:rowOff>
    </xdr:to>
    <xdr:pic>
      <xdr:nvPicPr>
        <xdr:cNvPr id="2" name="Image 2" descr="Logo Comité des fêtes du Pays de Parthenay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502" y="685801"/>
          <a:ext cx="1381907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1</xdr:row>
      <xdr:rowOff>19051</xdr:rowOff>
    </xdr:from>
    <xdr:to>
      <xdr:col>4</xdr:col>
      <xdr:colOff>180975</xdr:colOff>
      <xdr:row>4</xdr:row>
      <xdr:rowOff>162240</xdr:rowOff>
    </xdr:to>
    <xdr:pic>
      <xdr:nvPicPr>
        <xdr:cNvPr id="2" name="Image 3" descr="Logo Comité des fêtes du Pays de Parthenay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1" y="209551"/>
          <a:ext cx="1676399" cy="828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1"/>
  <sheetViews>
    <sheetView topLeftCell="A30" workbookViewId="0">
      <selection activeCell="N56" sqref="N56:S61"/>
    </sheetView>
  </sheetViews>
  <sheetFormatPr baseColWidth="10" defaultRowHeight="15"/>
  <cols>
    <col min="1" max="1" width="1.7109375" customWidth="1"/>
    <col min="2" max="2" width="1.42578125" customWidth="1"/>
    <col min="3" max="3" width="2.140625" customWidth="1"/>
    <col min="5" max="5" width="3" customWidth="1"/>
    <col min="6" max="6" width="5.7109375" customWidth="1"/>
    <col min="7" max="7" width="5.28515625" customWidth="1"/>
    <col min="8" max="8" width="3.28515625" customWidth="1"/>
    <col min="9" max="9" width="4.7109375" customWidth="1"/>
    <col min="10" max="10" width="5.28515625" customWidth="1"/>
    <col min="11" max="11" width="3.28515625" customWidth="1"/>
    <col min="12" max="12" width="6" customWidth="1"/>
    <col min="13" max="14" width="4.5703125" customWidth="1"/>
    <col min="15" max="15" width="4.42578125" customWidth="1"/>
    <col min="16" max="16" width="1.28515625" customWidth="1"/>
    <col min="17" max="17" width="11.7109375" customWidth="1"/>
    <col min="18" max="18" width="1.28515625" customWidth="1"/>
    <col min="19" max="19" width="12.140625" customWidth="1"/>
    <col min="20" max="20" width="2.140625" customWidth="1"/>
    <col min="21" max="21" width="3.28515625" customWidth="1"/>
    <col min="22" max="22" width="4.140625" customWidth="1"/>
    <col min="23" max="23" width="9" customWidth="1"/>
    <col min="24" max="24" width="3.42578125" customWidth="1"/>
    <col min="25" max="25" width="13.42578125" customWidth="1"/>
    <col min="26" max="26" width="8.140625" customWidth="1"/>
    <col min="27" max="27" width="4" customWidth="1"/>
  </cols>
  <sheetData>
    <row r="1" spans="2:20" ht="23.25" customHeight="1">
      <c r="C1" s="150"/>
      <c r="D1" s="150"/>
      <c r="E1" s="150"/>
      <c r="F1" s="150"/>
      <c r="G1" s="150"/>
      <c r="H1" s="149" t="s">
        <v>90</v>
      </c>
      <c r="I1" s="149"/>
      <c r="J1" s="149"/>
      <c r="K1" s="149"/>
      <c r="L1" s="149"/>
      <c r="M1" s="149"/>
      <c r="N1" s="149"/>
      <c r="O1" s="149"/>
      <c r="P1" s="149"/>
      <c r="Q1" s="149"/>
      <c r="R1" s="12"/>
      <c r="S1" s="11"/>
      <c r="T1" s="11"/>
    </row>
    <row r="2" spans="2:20" ht="15.75">
      <c r="C2" s="150"/>
      <c r="D2" s="150"/>
      <c r="E2" s="150"/>
      <c r="F2" s="150"/>
      <c r="G2" s="150"/>
      <c r="H2" s="166" t="s">
        <v>91</v>
      </c>
      <c r="I2" s="166"/>
      <c r="J2" s="166"/>
      <c r="K2" s="166"/>
      <c r="L2" s="166"/>
      <c r="M2" s="166"/>
      <c r="N2" s="166"/>
      <c r="O2" s="166"/>
      <c r="P2" s="166"/>
      <c r="Q2" s="166"/>
      <c r="R2" s="3"/>
    </row>
    <row r="3" spans="2:20">
      <c r="C3" s="150"/>
      <c r="D3" s="150"/>
      <c r="E3" s="150"/>
      <c r="F3" s="150"/>
      <c r="G3" s="150"/>
    </row>
    <row r="4" spans="2:20">
      <c r="C4" s="150"/>
      <c r="D4" s="150"/>
      <c r="E4" s="150"/>
      <c r="F4" s="150"/>
      <c r="G4" s="150"/>
      <c r="H4" s="167" t="s">
        <v>92</v>
      </c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</row>
    <row r="5" spans="2:20" ht="15" customHeight="1">
      <c r="C5" s="150"/>
      <c r="D5" s="150"/>
      <c r="E5" s="150"/>
      <c r="F5" s="150"/>
      <c r="G5" s="150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7"/>
    </row>
    <row r="6" spans="2:20" ht="6.75" customHeight="1">
      <c r="C6" s="150"/>
      <c r="D6" s="150"/>
      <c r="E6" s="150"/>
      <c r="F6" s="150"/>
      <c r="G6" s="150"/>
    </row>
    <row r="7" spans="2:20" ht="19.5" customHeight="1">
      <c r="C7" s="150"/>
      <c r="D7" s="150"/>
      <c r="E7" s="150"/>
      <c r="F7" s="150"/>
      <c r="G7" s="150"/>
      <c r="K7" s="168" t="s">
        <v>73</v>
      </c>
      <c r="L7" s="169"/>
      <c r="M7" s="169"/>
      <c r="N7" s="169"/>
      <c r="O7" s="169"/>
      <c r="P7" s="169"/>
      <c r="Q7" s="169"/>
      <c r="R7" s="169"/>
      <c r="S7" s="169"/>
    </row>
    <row r="8" spans="2:20" ht="16.5" customHeight="1">
      <c r="B8" s="5"/>
      <c r="C8" s="34"/>
      <c r="D8" s="34" t="s">
        <v>52</v>
      </c>
      <c r="E8" s="170"/>
      <c r="F8" s="171"/>
      <c r="G8" s="172"/>
      <c r="H8" s="34"/>
      <c r="I8" s="34"/>
      <c r="J8" s="34"/>
      <c r="K8" s="173" t="s">
        <v>85</v>
      </c>
      <c r="L8" s="173"/>
      <c r="M8" s="173"/>
      <c r="N8" s="173"/>
      <c r="O8" s="173"/>
      <c r="P8" s="173"/>
      <c r="Q8" s="173"/>
      <c r="R8" s="173"/>
      <c r="S8" s="173"/>
    </row>
    <row r="9" spans="2:20" ht="16.5" customHeight="1">
      <c r="K9" s="173" t="s">
        <v>86</v>
      </c>
      <c r="L9" s="173"/>
      <c r="M9" s="173"/>
      <c r="N9" s="173"/>
      <c r="O9" s="173"/>
      <c r="P9" s="173"/>
      <c r="Q9" s="173"/>
      <c r="R9" s="173"/>
      <c r="S9" s="173"/>
    </row>
    <row r="10" spans="2:20">
      <c r="B10" s="5"/>
      <c r="C10" s="160" t="s">
        <v>87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</row>
    <row r="11" spans="2:20">
      <c r="C11" s="1" t="s">
        <v>4</v>
      </c>
      <c r="D11" s="152" t="s">
        <v>28</v>
      </c>
      <c r="E11" s="153"/>
      <c r="F11" s="154"/>
      <c r="G11" s="155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7"/>
    </row>
    <row r="12" spans="2:20" ht="6.75" customHeight="1">
      <c r="C12" s="22"/>
      <c r="D12" s="32"/>
      <c r="E12" s="32"/>
      <c r="F12" s="32"/>
      <c r="G12" s="32"/>
      <c r="H12" s="32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</row>
    <row r="13" spans="2:20">
      <c r="C13" s="1" t="s">
        <v>4</v>
      </c>
      <c r="D13" s="152" t="s">
        <v>29</v>
      </c>
      <c r="E13" s="153"/>
      <c r="F13" s="154"/>
      <c r="G13" s="155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7"/>
    </row>
    <row r="14" spans="2:20" ht="6.75" customHeight="1">
      <c r="C14" s="2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5"/>
      <c r="P14" s="32"/>
      <c r="Q14" s="36"/>
      <c r="R14" s="37"/>
      <c r="S14" s="36"/>
    </row>
    <row r="15" spans="2:20" ht="15" customHeight="1">
      <c r="C15" t="s">
        <v>4</v>
      </c>
      <c r="D15" s="152" t="s">
        <v>27</v>
      </c>
      <c r="E15" s="153"/>
      <c r="F15" s="154"/>
      <c r="G15" s="155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7"/>
    </row>
    <row r="16" spans="2:20" ht="6.75" customHeight="1">
      <c r="D16" s="32"/>
      <c r="E16" s="32"/>
      <c r="F16" s="32"/>
      <c r="G16" s="32"/>
      <c r="H16" s="32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</row>
    <row r="17" spans="2:19">
      <c r="B17" s="5"/>
      <c r="C17" s="66" t="s">
        <v>4</v>
      </c>
      <c r="D17" s="152" t="s">
        <v>58</v>
      </c>
      <c r="E17" s="153"/>
      <c r="F17" s="154"/>
      <c r="G17" s="155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7"/>
    </row>
    <row r="18" spans="2:19" ht="6.75" customHeight="1">
      <c r="C18" s="25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35"/>
      <c r="O18" s="35"/>
      <c r="P18" s="35"/>
      <c r="Q18" s="36"/>
      <c r="R18" s="36"/>
      <c r="S18" s="36"/>
    </row>
    <row r="19" spans="2:19">
      <c r="C19" s="26" t="s">
        <v>4</v>
      </c>
      <c r="D19" s="70" t="s">
        <v>30</v>
      </c>
      <c r="E19" s="179"/>
      <c r="F19" s="179"/>
      <c r="G19" s="180"/>
      <c r="H19" s="35"/>
      <c r="I19" s="174" t="s">
        <v>31</v>
      </c>
      <c r="J19" s="174"/>
      <c r="K19" s="174"/>
      <c r="L19" s="181"/>
      <c r="M19" s="182"/>
      <c r="N19" s="182"/>
      <c r="O19" s="182"/>
      <c r="P19" s="182"/>
      <c r="Q19" s="182"/>
      <c r="R19" s="182"/>
      <c r="S19" s="183"/>
    </row>
    <row r="20" spans="2:19" ht="6.75" customHeight="1">
      <c r="C20" s="26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</row>
    <row r="21" spans="2:19">
      <c r="B21" s="5"/>
      <c r="C21" s="32" t="s">
        <v>4</v>
      </c>
      <c r="D21" s="70" t="s">
        <v>32</v>
      </c>
      <c r="E21" s="161"/>
      <c r="F21" s="161"/>
      <c r="G21" s="161"/>
      <c r="H21" s="161"/>
      <c r="I21" s="162"/>
      <c r="J21" s="32"/>
      <c r="K21" s="174" t="s">
        <v>33</v>
      </c>
      <c r="L21" s="174"/>
      <c r="M21" s="184"/>
      <c r="N21" s="161"/>
      <c r="O21" s="161"/>
      <c r="P21" s="161"/>
      <c r="Q21" s="162"/>
      <c r="R21" s="32"/>
      <c r="S21" s="32"/>
    </row>
    <row r="22" spans="2:19" ht="6.75" customHeight="1"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4"/>
      <c r="S22" s="4"/>
    </row>
    <row r="23" spans="2:19">
      <c r="B23" s="38"/>
      <c r="C23" s="39" t="s">
        <v>4</v>
      </c>
      <c r="D23" s="71" t="s">
        <v>34</v>
      </c>
      <c r="E23" s="40"/>
      <c r="F23" s="185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7"/>
    </row>
    <row r="24" spans="2:19" ht="6.75" customHeight="1">
      <c r="B24" s="38"/>
      <c r="C24" s="39"/>
      <c r="D24" s="175"/>
      <c r="E24" s="175"/>
      <c r="F24" s="175"/>
      <c r="G24" s="175"/>
      <c r="H24" s="175"/>
      <c r="I24" s="175"/>
      <c r="J24" s="40"/>
      <c r="K24" s="40"/>
      <c r="L24" s="40"/>
      <c r="M24" s="38"/>
      <c r="N24" s="38"/>
      <c r="O24" s="26"/>
      <c r="P24" s="26"/>
      <c r="Q24" s="42"/>
      <c r="R24" s="42"/>
      <c r="S24" s="42"/>
    </row>
    <row r="25" spans="2:19">
      <c r="C25" s="28" t="s">
        <v>4</v>
      </c>
      <c r="D25" s="72" t="s">
        <v>35</v>
      </c>
      <c r="E25" s="23"/>
      <c r="F25" s="23"/>
      <c r="H25" s="163"/>
      <c r="I25" s="164"/>
      <c r="J25" s="164"/>
      <c r="K25" s="164"/>
      <c r="L25" s="164"/>
      <c r="M25" s="164"/>
      <c r="N25" s="164"/>
      <c r="O25" s="164"/>
      <c r="P25" s="164"/>
      <c r="Q25" s="165"/>
      <c r="R25" s="42"/>
      <c r="S25" s="42"/>
    </row>
    <row r="26" spans="2:19" ht="6.75" customHeight="1">
      <c r="C26" s="28"/>
      <c r="D26" s="23"/>
      <c r="E26" s="23"/>
      <c r="F26" s="2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2"/>
      <c r="S26" s="42"/>
    </row>
    <row r="27" spans="2:19">
      <c r="C27" s="28" t="s">
        <v>4</v>
      </c>
      <c r="D27" s="176" t="s">
        <v>36</v>
      </c>
      <c r="E27" s="177"/>
      <c r="F27" s="177"/>
      <c r="G27" s="178"/>
      <c r="H27" s="164"/>
      <c r="I27" s="164"/>
      <c r="J27" s="164"/>
      <c r="K27" s="164"/>
      <c r="L27" s="164"/>
      <c r="M27" s="164"/>
      <c r="N27" s="164"/>
      <c r="O27" s="164"/>
      <c r="P27" s="164"/>
      <c r="Q27" s="165"/>
      <c r="R27" s="42"/>
      <c r="S27" s="42"/>
    </row>
    <row r="28" spans="2:19" ht="6.75" customHeight="1"/>
    <row r="29" spans="2:19">
      <c r="B29" s="5"/>
      <c r="C29" s="160" t="s">
        <v>37</v>
      </c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</row>
    <row r="30" spans="2:19" ht="6.75" customHeight="1">
      <c r="B30" s="5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2:19">
      <c r="C31" s="1" t="s">
        <v>4</v>
      </c>
      <c r="D31" s="73" t="s">
        <v>38</v>
      </c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9"/>
    </row>
    <row r="32" spans="2:19" ht="6.75" customHeight="1">
      <c r="C32" s="28"/>
      <c r="D32" s="30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8"/>
      <c r="S32" s="42"/>
    </row>
    <row r="33" spans="2:20">
      <c r="C33" s="1" t="s">
        <v>4</v>
      </c>
      <c r="D33" s="15" t="s">
        <v>39</v>
      </c>
      <c r="E33" s="158" t="s">
        <v>81</v>
      </c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9"/>
    </row>
    <row r="34" spans="2:20" ht="6.75" customHeight="1">
      <c r="C34" s="2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26"/>
      <c r="P34" s="26"/>
      <c r="Q34" s="8"/>
      <c r="R34" s="8"/>
      <c r="S34" s="42"/>
    </row>
    <row r="35" spans="2:20">
      <c r="C35" s="28" t="s">
        <v>4</v>
      </c>
      <c r="D35" s="15" t="s">
        <v>40</v>
      </c>
      <c r="E35" s="158" t="s">
        <v>81</v>
      </c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9"/>
    </row>
    <row r="36" spans="2:20" ht="6.75" customHeight="1">
      <c r="C36" s="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4"/>
      <c r="O36" s="26"/>
      <c r="P36" s="26"/>
      <c r="Q36" s="8"/>
      <c r="R36" s="8"/>
      <c r="S36" s="42"/>
    </row>
    <row r="37" spans="2:20">
      <c r="C37" s="1" t="s">
        <v>4</v>
      </c>
      <c r="D37" s="15" t="s">
        <v>41</v>
      </c>
      <c r="E37" s="158" t="s">
        <v>81</v>
      </c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9"/>
    </row>
    <row r="38" spans="2:20" ht="6.75" customHeight="1">
      <c r="E38" s="151"/>
      <c r="F38" s="151"/>
      <c r="G38" s="151"/>
      <c r="H38" s="151"/>
      <c r="I38" s="151"/>
      <c r="J38" s="151"/>
      <c r="K38" s="151"/>
      <c r="L38" s="151"/>
      <c r="M38" s="151"/>
      <c r="N38" s="4"/>
      <c r="O38" s="26"/>
      <c r="P38" s="26"/>
      <c r="Q38" s="8"/>
      <c r="R38" s="8"/>
      <c r="S38" s="42"/>
    </row>
    <row r="39" spans="2:20">
      <c r="B39" s="5"/>
      <c r="C39" s="160" t="s">
        <v>42</v>
      </c>
      <c r="D39" s="160"/>
      <c r="E39" s="160"/>
      <c r="F39" s="160"/>
      <c r="G39" s="160"/>
      <c r="H39" s="160"/>
      <c r="I39" s="155"/>
      <c r="J39" s="156"/>
      <c r="K39" s="156"/>
      <c r="L39" s="156"/>
      <c r="M39" s="156"/>
      <c r="N39" s="156"/>
      <c r="O39" s="156"/>
      <c r="P39" s="156"/>
      <c r="Q39" s="156"/>
      <c r="R39" s="156"/>
      <c r="S39" s="157"/>
    </row>
    <row r="40" spans="2:20" ht="6.75" customHeight="1">
      <c r="B40" s="5"/>
      <c r="C40" s="31"/>
      <c r="D40" s="31"/>
      <c r="E40" s="31"/>
      <c r="F40" s="31"/>
      <c r="G40" s="31"/>
      <c r="H40" s="31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26"/>
    </row>
    <row r="41" spans="2:20">
      <c r="D41" s="18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9"/>
    </row>
    <row r="42" spans="2:20" ht="6.75" customHeight="1"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4"/>
      <c r="O42" s="26"/>
      <c r="P42" s="26"/>
      <c r="Q42" s="42"/>
      <c r="R42" s="42"/>
      <c r="S42" s="42"/>
    </row>
    <row r="43" spans="2:20">
      <c r="C43" t="s">
        <v>4</v>
      </c>
      <c r="D43" s="176" t="s">
        <v>43</v>
      </c>
      <c r="E43" s="17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9"/>
    </row>
    <row r="44" spans="2:20" ht="6.75" customHeight="1">
      <c r="D44" s="63"/>
      <c r="E44" s="63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</row>
    <row r="45" spans="2:20">
      <c r="D45" s="18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9"/>
    </row>
    <row r="46" spans="2:20" ht="6.75" customHeight="1">
      <c r="D46" s="63"/>
      <c r="E46" s="63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</row>
    <row r="47" spans="2:20" ht="15" customHeight="1">
      <c r="C47" s="193" t="s">
        <v>84</v>
      </c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</row>
    <row r="48" spans="2:20" ht="15" customHeight="1">
      <c r="C48" s="193" t="s">
        <v>98</v>
      </c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</row>
    <row r="49" spans="2:20" ht="6.75" customHeight="1"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</row>
    <row r="50" spans="2:20">
      <c r="C50" s="193" t="s">
        <v>44</v>
      </c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</row>
    <row r="51" spans="2:20">
      <c r="C51" s="193" t="s">
        <v>45</v>
      </c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</row>
    <row r="52" spans="2:20" ht="6.75" customHeight="1"/>
    <row r="53" spans="2:20">
      <c r="B53" s="26"/>
      <c r="C53" s="26"/>
      <c r="D53" s="26" t="s">
        <v>46</v>
      </c>
      <c r="E53" s="155"/>
      <c r="F53" s="156"/>
      <c r="G53" s="156"/>
      <c r="H53" s="156"/>
      <c r="I53" s="156"/>
      <c r="J53" s="156"/>
      <c r="K53" s="156"/>
      <c r="L53" s="156"/>
      <c r="M53" s="156"/>
      <c r="N53" s="157"/>
      <c r="O53" s="29" t="s">
        <v>47</v>
      </c>
      <c r="P53" s="190">
        <v>44927</v>
      </c>
      <c r="Q53" s="191"/>
      <c r="R53" s="191"/>
      <c r="S53" s="192"/>
    </row>
    <row r="54" spans="2:20" ht="6.75" customHeight="1">
      <c r="B54" s="26"/>
      <c r="C54" s="26"/>
      <c r="D54" s="26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43"/>
      <c r="P54" s="43"/>
      <c r="Q54" s="44"/>
      <c r="R54" s="44"/>
      <c r="S54" s="42"/>
    </row>
    <row r="55" spans="2:20" ht="15" customHeight="1">
      <c r="B55" s="26"/>
      <c r="C55" s="26"/>
      <c r="D55" s="26"/>
      <c r="E55" s="26"/>
      <c r="F55" s="26"/>
      <c r="G55" s="26"/>
      <c r="H55" s="26"/>
      <c r="I55" s="189" t="s">
        <v>48</v>
      </c>
      <c r="J55" s="189"/>
      <c r="K55" s="189"/>
      <c r="L55" s="189"/>
      <c r="M55" s="189"/>
      <c r="N55" s="189"/>
      <c r="O55" s="189"/>
      <c r="P55" s="26"/>
      <c r="Q55" s="45"/>
      <c r="R55" s="26"/>
      <c r="S55" s="46"/>
    </row>
    <row r="56" spans="2:20" ht="11.25" customHeight="1"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</row>
    <row r="57" spans="2:20" ht="11.25" customHeight="1"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</row>
    <row r="58" spans="2:20" ht="11.25" customHeight="1"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</row>
    <row r="59" spans="2:20">
      <c r="B59" s="13"/>
      <c r="C59" s="27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27"/>
    </row>
    <row r="60" spans="2:20" ht="15" customHeight="1">
      <c r="B60" s="13"/>
      <c r="C60" s="27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27"/>
    </row>
    <row r="61" spans="2:20" ht="15" customHeight="1"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</row>
  </sheetData>
  <mergeCells count="56">
    <mergeCell ref="I39:S39"/>
    <mergeCell ref="D41:S41"/>
    <mergeCell ref="D56:M61"/>
    <mergeCell ref="N56:S61"/>
    <mergeCell ref="C39:H39"/>
    <mergeCell ref="E53:N53"/>
    <mergeCell ref="I55:O55"/>
    <mergeCell ref="P53:S53"/>
    <mergeCell ref="C50:S50"/>
    <mergeCell ref="C51:S51"/>
    <mergeCell ref="D43:E43"/>
    <mergeCell ref="F43:S43"/>
    <mergeCell ref="D45:S45"/>
    <mergeCell ref="C47:T47"/>
    <mergeCell ref="C48:T48"/>
    <mergeCell ref="E38:J38"/>
    <mergeCell ref="K38:M38"/>
    <mergeCell ref="D18:G18"/>
    <mergeCell ref="H18:M18"/>
    <mergeCell ref="D36:M36"/>
    <mergeCell ref="D24:I24"/>
    <mergeCell ref="D27:G27"/>
    <mergeCell ref="H27:Q27"/>
    <mergeCell ref="E35:S35"/>
    <mergeCell ref="E19:G19"/>
    <mergeCell ref="I19:K19"/>
    <mergeCell ref="L19:S19"/>
    <mergeCell ref="E33:S33"/>
    <mergeCell ref="K21:L21"/>
    <mergeCell ref="M21:Q21"/>
    <mergeCell ref="F23:S23"/>
    <mergeCell ref="H25:Q25"/>
    <mergeCell ref="H2:Q2"/>
    <mergeCell ref="H4:S4"/>
    <mergeCell ref="K7:S7"/>
    <mergeCell ref="E8:G8"/>
    <mergeCell ref="K8:S8"/>
    <mergeCell ref="K9:S9"/>
    <mergeCell ref="C10:R10"/>
    <mergeCell ref="H5:S5"/>
    <mergeCell ref="H1:Q1"/>
    <mergeCell ref="C1:G7"/>
    <mergeCell ref="D42:I42"/>
    <mergeCell ref="J42:M42"/>
    <mergeCell ref="D17:F17"/>
    <mergeCell ref="G17:S17"/>
    <mergeCell ref="D11:F11"/>
    <mergeCell ref="D13:F13"/>
    <mergeCell ref="G11:S11"/>
    <mergeCell ref="G13:S13"/>
    <mergeCell ref="D15:F15"/>
    <mergeCell ref="G15:S15"/>
    <mergeCell ref="E31:S31"/>
    <mergeCell ref="E37:S37"/>
    <mergeCell ref="C29:R29"/>
    <mergeCell ref="E21:I21"/>
  </mergeCells>
  <pageMargins left="0.25" right="0.25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202"/>
  <sheetViews>
    <sheetView tabSelected="1" topLeftCell="A11" zoomScale="91" zoomScaleNormal="91" workbookViewId="0">
      <selection activeCell="O28" sqref="O28"/>
    </sheetView>
  </sheetViews>
  <sheetFormatPr baseColWidth="10" defaultRowHeight="15"/>
  <cols>
    <col min="1" max="1" width="0.85546875" customWidth="1"/>
    <col min="2" max="2" width="2.7109375" customWidth="1"/>
    <col min="3" max="3" width="2.140625" customWidth="1"/>
    <col min="4" max="4" width="4.42578125" customWidth="1"/>
    <col min="5" max="5" width="3" customWidth="1"/>
    <col min="6" max="6" width="4.7109375" customWidth="1"/>
    <col min="7" max="7" width="5.28515625" customWidth="1"/>
    <col min="8" max="8" width="3.28515625" customWidth="1"/>
    <col min="9" max="9" width="4.85546875" customWidth="1"/>
    <col min="10" max="10" width="5.28515625" customWidth="1"/>
    <col min="11" max="11" width="3.28515625" customWidth="1"/>
    <col min="12" max="12" width="4" customWidth="1"/>
    <col min="13" max="13" width="5" customWidth="1"/>
    <col min="14" max="14" width="3.28515625" customWidth="1"/>
    <col min="15" max="15" width="5.5703125" customWidth="1"/>
    <col min="16" max="16" width="0.85546875" customWidth="1"/>
    <col min="17" max="17" width="11.42578125" bestFit="1" customWidth="1"/>
    <col min="18" max="18" width="0.85546875" customWidth="1"/>
    <col min="19" max="19" width="13.28515625" customWidth="1"/>
    <col min="20" max="20" width="1.140625" customWidth="1"/>
    <col min="21" max="22" width="2.140625" customWidth="1"/>
  </cols>
  <sheetData>
    <row r="1" spans="2:31" ht="24.75" customHeight="1">
      <c r="C1" s="23"/>
      <c r="D1" s="23"/>
      <c r="E1" s="23"/>
      <c r="F1" s="23"/>
      <c r="G1" s="23"/>
      <c r="H1" s="149" t="str">
        <f>Inscription!H1</f>
        <v>FÊTES de PENTECÔTE 2023</v>
      </c>
      <c r="I1" s="149"/>
      <c r="J1" s="149"/>
      <c r="K1" s="149"/>
      <c r="L1" s="149"/>
      <c r="M1" s="149"/>
      <c r="N1" s="149"/>
      <c r="O1" s="149"/>
      <c r="P1" s="149"/>
      <c r="Q1" s="149"/>
      <c r="R1" s="12"/>
      <c r="S1" s="11"/>
      <c r="T1" s="11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2:31" ht="15.75">
      <c r="C2" s="23"/>
      <c r="D2" s="23"/>
      <c r="E2" s="23"/>
      <c r="F2" s="23"/>
      <c r="G2" s="23"/>
      <c r="H2" s="166" t="str">
        <f>Inscription!H2</f>
        <v>Du vendredi 26 Mai au 29 Mai 2023</v>
      </c>
      <c r="I2" s="166"/>
      <c r="J2" s="166"/>
      <c r="K2" s="166"/>
      <c r="L2" s="166"/>
      <c r="M2" s="166"/>
      <c r="N2" s="166"/>
      <c r="O2" s="166"/>
      <c r="P2" s="166"/>
      <c r="Q2" s="166"/>
      <c r="R2" s="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2:31">
      <c r="C3" s="23"/>
      <c r="D3" s="23"/>
      <c r="E3" s="23"/>
      <c r="F3" s="23"/>
      <c r="G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2:31" ht="15" customHeight="1">
      <c r="C4" s="23"/>
      <c r="D4" s="23"/>
      <c r="E4" s="23"/>
      <c r="F4" s="23"/>
      <c r="G4" s="23"/>
      <c r="J4" s="204" t="s">
        <v>0</v>
      </c>
      <c r="K4" s="204"/>
      <c r="L4" s="204"/>
      <c r="M4" s="204"/>
      <c r="N4" s="204"/>
      <c r="O4" s="204"/>
      <c r="P4" s="204"/>
      <c r="Q4" s="204"/>
      <c r="R4" s="7"/>
      <c r="S4" s="7"/>
      <c r="T4" s="7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2:31" ht="7.5" customHeight="1">
      <c r="C5" s="23"/>
      <c r="D5" s="23"/>
      <c r="E5" s="23"/>
      <c r="F5" s="23"/>
      <c r="G5" s="23"/>
      <c r="J5" s="67"/>
      <c r="K5" s="67"/>
      <c r="L5" s="67"/>
      <c r="M5" s="67"/>
      <c r="N5" s="67"/>
      <c r="O5" s="67"/>
      <c r="P5" s="67"/>
      <c r="Q5" s="67"/>
      <c r="R5" s="7"/>
      <c r="S5" s="7"/>
      <c r="T5" s="7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2:31" ht="15" customHeight="1">
      <c r="B6" s="176" t="s">
        <v>59</v>
      </c>
      <c r="C6" s="177"/>
      <c r="D6" s="178"/>
      <c r="E6" s="190">
        <f>Inscription!P53</f>
        <v>44927</v>
      </c>
      <c r="F6" s="191"/>
      <c r="G6" s="191"/>
      <c r="H6" s="191"/>
      <c r="I6" s="191"/>
      <c r="J6" s="191"/>
      <c r="K6" s="191"/>
      <c r="L6" s="191"/>
      <c r="M6" s="192"/>
      <c r="N6" s="67"/>
      <c r="O6" s="67"/>
      <c r="P6" s="67"/>
      <c r="Q6" s="67"/>
      <c r="R6" s="7"/>
      <c r="S6" s="7"/>
      <c r="T6" s="7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2:31" ht="7.5" customHeight="1">
      <c r="C7" s="23"/>
      <c r="D7" s="23"/>
      <c r="E7" s="23"/>
      <c r="F7" s="23"/>
      <c r="G7" s="23"/>
      <c r="J7" s="67"/>
      <c r="K7" s="67"/>
      <c r="L7" s="67"/>
      <c r="M7" s="67"/>
      <c r="N7" s="67"/>
      <c r="O7" s="67"/>
      <c r="P7" s="67"/>
      <c r="Q7" s="67"/>
      <c r="R7" s="7"/>
      <c r="S7" s="7"/>
      <c r="T7" s="7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2:31">
      <c r="B8" s="155" t="s">
        <v>88</v>
      </c>
      <c r="C8" s="156"/>
      <c r="D8" s="156"/>
      <c r="E8" s="156"/>
      <c r="F8" s="158">
        <f>Inscription!G11</f>
        <v>0</v>
      </c>
      <c r="G8" s="158"/>
      <c r="H8" s="158"/>
      <c r="I8" s="158"/>
      <c r="J8" s="158"/>
      <c r="K8" s="158"/>
      <c r="L8" s="158"/>
      <c r="M8" s="158"/>
      <c r="N8" s="158"/>
      <c r="O8" s="159"/>
      <c r="Q8" s="121" t="s">
        <v>52</v>
      </c>
      <c r="R8" s="114"/>
      <c r="S8" s="140">
        <f>Inscription!E8</f>
        <v>0</v>
      </c>
      <c r="V8" s="23"/>
      <c r="W8" s="23"/>
      <c r="X8" s="23"/>
      <c r="Y8" s="23"/>
      <c r="Z8" s="23"/>
      <c r="AA8" s="23"/>
      <c r="AB8" s="23"/>
      <c r="AC8" s="23"/>
      <c r="AD8" s="23"/>
      <c r="AE8" s="23"/>
    </row>
    <row r="9" spans="2:31" ht="7.5" customHeight="1">
      <c r="C9" s="23"/>
      <c r="D9" s="23"/>
      <c r="E9" s="23"/>
      <c r="F9" s="23"/>
      <c r="G9" s="23"/>
      <c r="P9" s="7"/>
      <c r="Q9" s="57"/>
      <c r="R9" s="57">
        <v>1</v>
      </c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2:31" ht="15" customHeight="1">
      <c r="B10" s="176" t="s">
        <v>49</v>
      </c>
      <c r="C10" s="177"/>
      <c r="D10" s="178"/>
      <c r="E10" s="188">
        <f>Inscription!G13</f>
        <v>0</v>
      </c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9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2:31" ht="7.5" customHeight="1">
      <c r="C11" s="23"/>
      <c r="D11" s="23"/>
      <c r="E11" s="23"/>
      <c r="F11" s="23"/>
      <c r="G11" s="23"/>
      <c r="P11" s="7"/>
      <c r="Q11" s="62"/>
      <c r="R11" s="62"/>
      <c r="V11" s="23"/>
      <c r="W11" s="23"/>
      <c r="X11" s="23"/>
      <c r="Y11" s="23"/>
      <c r="Z11" s="23"/>
      <c r="AA11" s="23"/>
      <c r="AB11" s="23"/>
      <c r="AC11" s="23"/>
      <c r="AD11" s="23"/>
      <c r="AE11" s="23"/>
    </row>
    <row r="12" spans="2:31"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198"/>
      <c r="N12" s="205" t="s">
        <v>24</v>
      </c>
      <c r="O12" s="206"/>
      <c r="P12" s="57"/>
      <c r="Q12" s="14" t="s">
        <v>1</v>
      </c>
      <c r="R12" s="57"/>
      <c r="S12" s="15" t="s">
        <v>23</v>
      </c>
      <c r="V12" s="23"/>
      <c r="W12" s="23"/>
      <c r="X12" s="23"/>
      <c r="Y12" s="23"/>
      <c r="Z12" s="23"/>
      <c r="AA12" s="23"/>
      <c r="AB12" s="23"/>
      <c r="AC12" s="23"/>
      <c r="AD12" s="23"/>
      <c r="AE12" s="23"/>
    </row>
    <row r="13" spans="2:31" ht="7.5" customHeight="1">
      <c r="V13" s="23"/>
      <c r="W13" s="23"/>
      <c r="X13" s="23"/>
      <c r="Y13" s="23"/>
      <c r="Z13" s="23"/>
      <c r="AA13" s="23"/>
      <c r="AB13" s="23"/>
      <c r="AC13" s="23"/>
      <c r="AD13" s="23"/>
      <c r="AE13" s="23"/>
    </row>
    <row r="14" spans="2:31">
      <c r="B14" s="5" t="s">
        <v>2</v>
      </c>
      <c r="C14" s="160" t="s">
        <v>13</v>
      </c>
      <c r="D14" s="160"/>
      <c r="E14" s="160"/>
      <c r="F14" s="160"/>
      <c r="G14" s="160"/>
      <c r="H14" s="160"/>
      <c r="I14" s="160"/>
      <c r="J14" s="160"/>
      <c r="K14" s="56"/>
      <c r="L14" s="56"/>
      <c r="O14" s="55">
        <v>1</v>
      </c>
      <c r="P14" s="5"/>
      <c r="Q14" s="17">
        <v>140</v>
      </c>
      <c r="R14" s="6"/>
      <c r="S14" s="17">
        <f>Q14*O14</f>
        <v>140</v>
      </c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2:31" ht="7.5" customHeight="1">
      <c r="V15" s="23"/>
      <c r="W15" s="23"/>
      <c r="X15" s="23"/>
      <c r="Y15" s="23"/>
      <c r="Z15" s="23"/>
      <c r="AA15" s="23"/>
      <c r="AB15" s="23"/>
      <c r="AC15" s="23"/>
      <c r="AD15" s="23"/>
      <c r="AE15" s="23"/>
    </row>
    <row r="16" spans="2:31">
      <c r="B16" s="5" t="s">
        <v>3</v>
      </c>
      <c r="C16" s="160" t="s">
        <v>53</v>
      </c>
      <c r="D16" s="160"/>
      <c r="E16" s="160"/>
      <c r="F16" s="160"/>
      <c r="G16" s="160"/>
      <c r="H16" s="160"/>
      <c r="I16" s="160"/>
      <c r="J16" s="160"/>
      <c r="K16" s="160"/>
      <c r="L16" s="160"/>
      <c r="V16" s="23"/>
      <c r="W16" s="23"/>
      <c r="X16" s="23"/>
      <c r="Y16" s="23"/>
      <c r="Z16" s="23"/>
      <c r="AA16" s="23"/>
      <c r="AB16" s="23"/>
      <c r="AC16" s="23"/>
      <c r="AD16" s="23"/>
      <c r="AE16" s="23"/>
    </row>
    <row r="17" spans="2:33">
      <c r="C17" s="57" t="s">
        <v>4</v>
      </c>
      <c r="D17" s="196" t="s">
        <v>25</v>
      </c>
      <c r="E17" s="196"/>
      <c r="F17" s="196"/>
      <c r="G17" s="196"/>
      <c r="H17" s="196"/>
      <c r="I17" s="196"/>
      <c r="J17" s="23"/>
      <c r="K17" s="196"/>
      <c r="L17" s="196"/>
      <c r="M17" s="196"/>
      <c r="N17" s="197"/>
      <c r="O17" s="54">
        <v>0</v>
      </c>
      <c r="Q17" s="18">
        <v>260</v>
      </c>
      <c r="R17" s="2"/>
      <c r="S17" s="18">
        <f>Q17*O17</f>
        <v>0</v>
      </c>
      <c r="V17" s="23"/>
      <c r="W17" s="23"/>
      <c r="X17" s="23"/>
      <c r="Y17" s="23"/>
      <c r="Z17" s="23"/>
      <c r="AA17" s="23"/>
      <c r="AB17" s="23"/>
      <c r="AC17" s="23"/>
      <c r="AD17" s="23"/>
      <c r="AE17" s="23"/>
    </row>
    <row r="18" spans="2:33">
      <c r="C18" s="57" t="s">
        <v>4</v>
      </c>
      <c r="D18" s="196" t="s">
        <v>64</v>
      </c>
      <c r="E18" s="196"/>
      <c r="F18" s="196"/>
      <c r="G18" s="196"/>
      <c r="H18" s="196"/>
      <c r="I18" s="196"/>
      <c r="J18" s="196"/>
      <c r="K18" s="196"/>
      <c r="L18" s="196"/>
      <c r="M18" s="196"/>
      <c r="N18" s="197"/>
      <c r="O18" s="54">
        <v>0</v>
      </c>
      <c r="Q18" s="18">
        <v>380</v>
      </c>
      <c r="R18" s="2"/>
      <c r="S18" s="18">
        <f>Q18*O18</f>
        <v>0</v>
      </c>
      <c r="V18" s="23"/>
      <c r="W18" s="23"/>
      <c r="X18" s="23"/>
      <c r="Y18" s="138"/>
      <c r="Z18" s="23"/>
      <c r="AA18" s="23"/>
      <c r="AB18" s="23"/>
      <c r="AC18" s="23"/>
      <c r="AD18" s="23"/>
      <c r="AE18" s="23"/>
    </row>
    <row r="19" spans="2:33" ht="7.5" customHeight="1">
      <c r="V19" s="23"/>
      <c r="W19" s="23"/>
      <c r="X19" s="23"/>
      <c r="Y19" s="23"/>
      <c r="Z19" s="23"/>
      <c r="AA19" s="23"/>
      <c r="AB19" s="23"/>
      <c r="AC19" s="23"/>
      <c r="AD19" s="23"/>
      <c r="AE19" s="23"/>
    </row>
    <row r="20" spans="2:33">
      <c r="B20" s="5" t="s">
        <v>5</v>
      </c>
      <c r="C20" s="160" t="s">
        <v>14</v>
      </c>
      <c r="D20" s="160"/>
      <c r="E20" s="160"/>
      <c r="F20" s="160"/>
      <c r="G20" s="160"/>
      <c r="H20" s="160"/>
      <c r="I20" s="160"/>
      <c r="J20" s="160"/>
      <c r="K20" s="56"/>
      <c r="L20" s="56"/>
      <c r="V20" s="23"/>
      <c r="W20" s="23"/>
      <c r="X20" s="23"/>
      <c r="Y20" s="23"/>
      <c r="Z20" s="23"/>
      <c r="AA20" s="23"/>
      <c r="AB20" s="23"/>
      <c r="AC20" s="23"/>
      <c r="AD20" s="23"/>
      <c r="AE20" s="23"/>
    </row>
    <row r="21" spans="2:33">
      <c r="C21" s="57" t="s">
        <v>4</v>
      </c>
      <c r="D21" s="196" t="s">
        <v>25</v>
      </c>
      <c r="E21" s="196"/>
      <c r="F21" s="196"/>
      <c r="G21" s="196"/>
      <c r="H21" s="196"/>
      <c r="I21" s="196"/>
      <c r="J21" s="151"/>
      <c r="K21" s="151"/>
      <c r="L21" s="151"/>
      <c r="M21" s="151"/>
      <c r="O21" s="54">
        <v>0</v>
      </c>
      <c r="Q21" s="18">
        <v>160</v>
      </c>
      <c r="R21" s="2"/>
      <c r="S21" s="18">
        <f>Q21*O21</f>
        <v>0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</row>
    <row r="22" spans="2:33">
      <c r="E22" s="58" t="s">
        <v>6</v>
      </c>
      <c r="F22" s="58"/>
      <c r="G22" s="58"/>
      <c r="H22" s="58"/>
      <c r="I22" s="58"/>
      <c r="J22" s="58"/>
      <c r="K22" s="58"/>
      <c r="L22" s="151"/>
      <c r="M22" s="151"/>
      <c r="O22" s="54">
        <v>0</v>
      </c>
      <c r="Q22" s="18">
        <v>50</v>
      </c>
      <c r="R22" s="2"/>
      <c r="S22" s="18">
        <f>Q22*O22</f>
        <v>0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2:33" ht="7.5" customHeight="1">
      <c r="V23" s="23"/>
      <c r="W23" s="23"/>
      <c r="X23" s="23"/>
      <c r="Y23" s="23"/>
      <c r="Z23" s="23"/>
      <c r="AA23" s="23"/>
      <c r="AB23" s="23"/>
      <c r="AC23" s="23"/>
      <c r="AD23" s="23"/>
      <c r="AE23" s="23"/>
    </row>
    <row r="24" spans="2:33">
      <c r="B24" s="5" t="s">
        <v>7</v>
      </c>
      <c r="C24" s="160" t="s">
        <v>21</v>
      </c>
      <c r="D24" s="160"/>
      <c r="E24" s="160"/>
      <c r="F24" s="160"/>
      <c r="G24" s="160"/>
      <c r="H24" s="160"/>
      <c r="I24" s="160"/>
      <c r="J24" s="160"/>
      <c r="K24" s="56"/>
      <c r="L24" s="56"/>
      <c r="V24" s="23"/>
      <c r="W24" s="23"/>
      <c r="X24" s="23"/>
      <c r="Y24" s="23"/>
      <c r="Z24" s="23"/>
      <c r="AA24" s="23"/>
      <c r="AB24" s="23"/>
      <c r="AC24" s="23"/>
      <c r="AD24" s="23"/>
      <c r="AE24" s="23"/>
    </row>
    <row r="25" spans="2:33">
      <c r="C25" s="58" t="s">
        <v>8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V25" s="23"/>
      <c r="W25" s="23"/>
      <c r="X25" s="23"/>
      <c r="Y25" s="23"/>
      <c r="Z25" s="23"/>
      <c r="AA25" s="23"/>
      <c r="AB25" s="23"/>
      <c r="AC25" s="23"/>
      <c r="AD25" s="23"/>
      <c r="AE25" s="23"/>
    </row>
    <row r="26" spans="2:33" ht="15" customHeight="1">
      <c r="B26" s="38"/>
      <c r="C26" s="57" t="s">
        <v>4</v>
      </c>
      <c r="D26" s="151" t="s">
        <v>93</v>
      </c>
      <c r="E26" s="151"/>
      <c r="F26" s="151"/>
      <c r="G26" s="142"/>
      <c r="H26" s="146"/>
      <c r="I26" s="141"/>
      <c r="J26" s="142"/>
      <c r="K26" s="146"/>
      <c r="L26" s="141"/>
      <c r="M26" s="143"/>
      <c r="N26" s="144"/>
      <c r="O26" s="54">
        <v>0</v>
      </c>
      <c r="Q26" s="18">
        <v>12</v>
      </c>
      <c r="R26" s="2"/>
      <c r="S26" s="18">
        <f>Q26*O26</f>
        <v>0</v>
      </c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2:33" ht="15" customHeight="1">
      <c r="B27" s="38"/>
      <c r="C27" s="57"/>
      <c r="D27" s="151" t="s">
        <v>94</v>
      </c>
      <c r="E27" s="151"/>
      <c r="F27" s="151"/>
      <c r="G27" s="151"/>
      <c r="H27" s="151"/>
      <c r="I27" s="151"/>
      <c r="J27" s="151"/>
      <c r="K27" s="141"/>
      <c r="L27" s="141"/>
      <c r="M27" s="141"/>
      <c r="N27" s="141"/>
      <c r="O27" s="52">
        <v>0</v>
      </c>
      <c r="P27" s="50"/>
      <c r="Q27" s="49">
        <v>10</v>
      </c>
      <c r="R27" s="51"/>
      <c r="S27" s="19">
        <f>IF(O27=0,0,IF(O27*Q27 &lt;S26,600,O27*Q27))</f>
        <v>0</v>
      </c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</row>
    <row r="28" spans="2:33" ht="15" customHeight="1">
      <c r="B28" s="38"/>
      <c r="C28" s="147"/>
      <c r="D28" s="160" t="s">
        <v>95</v>
      </c>
      <c r="E28" s="151"/>
      <c r="F28" s="151"/>
      <c r="G28" s="151"/>
      <c r="H28" s="151"/>
      <c r="I28" s="151"/>
      <c r="J28" s="151"/>
      <c r="K28" s="151"/>
      <c r="L28" s="151"/>
      <c r="M28" s="151"/>
      <c r="N28" s="201"/>
      <c r="O28" s="135"/>
      <c r="P28" s="50"/>
      <c r="Q28" s="49"/>
      <c r="R28" s="51"/>
      <c r="S28" s="19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</row>
    <row r="29" spans="2:33">
      <c r="C29" s="57" t="s">
        <v>4</v>
      </c>
      <c r="D29" s="151" t="s">
        <v>62</v>
      </c>
      <c r="E29" s="151"/>
      <c r="F29" s="151"/>
      <c r="G29" s="151"/>
      <c r="H29" s="151"/>
      <c r="I29" s="151"/>
      <c r="J29" s="151" t="s">
        <v>65</v>
      </c>
      <c r="K29" s="151"/>
      <c r="L29" s="151"/>
      <c r="M29" s="151"/>
      <c r="N29" s="201"/>
      <c r="O29" s="54">
        <v>0</v>
      </c>
      <c r="Q29" s="18">
        <v>60</v>
      </c>
      <c r="R29" s="2"/>
      <c r="S29" s="18">
        <f>Q29*O29</f>
        <v>0</v>
      </c>
      <c r="V29" s="23"/>
      <c r="W29" s="23"/>
      <c r="X29" s="23"/>
      <c r="Y29" s="23"/>
      <c r="Z29" s="23"/>
      <c r="AA29" s="23"/>
      <c r="AB29" s="23"/>
      <c r="AC29" s="23"/>
      <c r="AD29" s="23"/>
      <c r="AE29" s="23"/>
    </row>
    <row r="30" spans="2:33">
      <c r="C30" s="57" t="s">
        <v>4</v>
      </c>
      <c r="D30" s="151" t="s">
        <v>66</v>
      </c>
      <c r="E30" s="151"/>
      <c r="F30" s="151"/>
      <c r="G30" s="151"/>
      <c r="H30" s="151"/>
      <c r="I30" s="151"/>
      <c r="J30" s="151" t="s">
        <v>65</v>
      </c>
      <c r="K30" s="151"/>
      <c r="L30" s="151"/>
      <c r="M30" s="151"/>
      <c r="N30" s="201"/>
      <c r="O30" s="54">
        <v>0</v>
      </c>
      <c r="Q30" s="18">
        <v>110</v>
      </c>
      <c r="R30" s="2"/>
      <c r="S30" s="18">
        <f>Q30*O30</f>
        <v>0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2:33" ht="7.5" customHeight="1">
      <c r="V31" s="23"/>
      <c r="W31" s="23"/>
      <c r="X31" s="23"/>
      <c r="Y31" s="23"/>
      <c r="Z31" s="23"/>
      <c r="AA31" s="23"/>
      <c r="AB31" s="23"/>
      <c r="AC31" s="23"/>
      <c r="AD31" s="23"/>
      <c r="AE31" s="23"/>
    </row>
    <row r="32" spans="2:33">
      <c r="B32" s="5" t="s">
        <v>9</v>
      </c>
      <c r="C32" s="203" t="s">
        <v>15</v>
      </c>
      <c r="D32" s="203"/>
      <c r="E32" s="203"/>
      <c r="F32" s="203"/>
      <c r="G32" s="203"/>
      <c r="H32" s="203"/>
      <c r="I32" s="203"/>
      <c r="J32" s="203"/>
      <c r="K32" s="151" t="s">
        <v>67</v>
      </c>
      <c r="L32" s="151"/>
      <c r="M32" s="151"/>
      <c r="N32" s="23"/>
      <c r="O32" s="113"/>
      <c r="P32" s="113"/>
      <c r="Q32" s="113"/>
      <c r="R32" s="58"/>
      <c r="V32" s="23"/>
      <c r="W32" s="23"/>
      <c r="X32" s="23"/>
      <c r="Y32" s="23"/>
      <c r="Z32" s="23"/>
      <c r="AA32" s="23"/>
      <c r="AB32" s="23"/>
      <c r="AC32" s="23"/>
      <c r="AD32" s="23"/>
      <c r="AE32" s="23"/>
    </row>
    <row r="33" spans="2:31">
      <c r="C33" s="57" t="s">
        <v>4</v>
      </c>
      <c r="D33" s="151" t="s">
        <v>60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41"/>
      <c r="O33" s="54">
        <v>0</v>
      </c>
      <c r="Q33" s="19">
        <v>1200</v>
      </c>
      <c r="R33" s="8"/>
      <c r="S33" s="18">
        <f>Q33*O33</f>
        <v>0</v>
      </c>
      <c r="V33" s="23"/>
      <c r="W33" s="23"/>
      <c r="X33" s="23"/>
      <c r="Y33" s="23"/>
      <c r="Z33" s="23"/>
      <c r="AA33" s="23"/>
      <c r="AB33" s="23"/>
      <c r="AC33" s="23"/>
      <c r="AD33" s="23"/>
      <c r="AE33" s="23"/>
    </row>
    <row r="34" spans="2:31">
      <c r="C34" s="57" t="s">
        <v>4</v>
      </c>
      <c r="D34" s="151" t="s">
        <v>70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45"/>
      <c r="O34" s="54">
        <v>0</v>
      </c>
      <c r="Q34" s="19">
        <v>200</v>
      </c>
      <c r="R34" s="8"/>
      <c r="S34" s="18">
        <f>Q34*O34</f>
        <v>0</v>
      </c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2:31">
      <c r="C35" s="57" t="s">
        <v>4</v>
      </c>
      <c r="D35" s="151" t="s">
        <v>68</v>
      </c>
      <c r="E35" s="151"/>
      <c r="F35" s="151"/>
      <c r="G35" s="151"/>
      <c r="H35" s="151"/>
      <c r="I35" s="151"/>
      <c r="J35" s="151"/>
      <c r="K35" s="151"/>
      <c r="L35" s="151"/>
      <c r="M35" s="151"/>
      <c r="N35" s="201"/>
      <c r="O35" s="54">
        <v>0</v>
      </c>
      <c r="Q35" s="19">
        <v>90</v>
      </c>
      <c r="R35" s="8"/>
      <c r="S35" s="18">
        <f>Q35*O35</f>
        <v>0</v>
      </c>
      <c r="V35" s="23"/>
      <c r="W35" s="23"/>
      <c r="X35" s="23"/>
      <c r="Y35" s="23"/>
      <c r="Z35" s="23"/>
      <c r="AA35" s="23"/>
      <c r="AB35" s="23"/>
      <c r="AC35" s="23"/>
      <c r="AD35" s="23"/>
      <c r="AE35" s="23"/>
    </row>
    <row r="36" spans="2:31">
      <c r="C36" s="57" t="s">
        <v>4</v>
      </c>
      <c r="D36" s="151" t="s">
        <v>10</v>
      </c>
      <c r="E36" s="151"/>
      <c r="F36" s="151"/>
      <c r="G36" s="151"/>
      <c r="H36" s="151"/>
      <c r="I36" s="151"/>
      <c r="J36" s="151"/>
      <c r="K36" s="151"/>
      <c r="L36" s="151"/>
      <c r="M36" s="151"/>
      <c r="N36" s="60"/>
      <c r="O36" s="21"/>
      <c r="P36" s="21"/>
      <c r="Q36" s="21"/>
      <c r="R36" s="21"/>
      <c r="S36" s="21"/>
      <c r="V36" s="23"/>
      <c r="W36" s="23"/>
      <c r="X36" s="23"/>
      <c r="Y36" s="23"/>
      <c r="Z36" s="23"/>
      <c r="AA36" s="23"/>
      <c r="AB36" s="23"/>
      <c r="AC36" s="23"/>
      <c r="AD36" s="23"/>
      <c r="AE36" s="23"/>
    </row>
    <row r="37" spans="2:31">
      <c r="D37" s="151" t="s">
        <v>11</v>
      </c>
      <c r="E37" s="151"/>
      <c r="F37" s="151"/>
      <c r="G37" s="151"/>
      <c r="H37" s="151"/>
      <c r="I37" s="151"/>
      <c r="J37" s="151"/>
      <c r="K37" s="151" t="s">
        <v>26</v>
      </c>
      <c r="L37" s="151"/>
      <c r="M37" s="151"/>
      <c r="N37" s="141"/>
      <c r="O37" s="54">
        <v>0</v>
      </c>
      <c r="Q37" s="19">
        <v>30</v>
      </c>
      <c r="R37" s="8"/>
      <c r="S37" s="18">
        <f>Q37*O37</f>
        <v>0</v>
      </c>
      <c r="V37" s="23"/>
      <c r="W37" s="23"/>
      <c r="X37" s="23"/>
      <c r="Y37" s="23"/>
      <c r="Z37" s="23"/>
      <c r="AA37" s="23"/>
      <c r="AB37" s="23"/>
      <c r="AC37" s="23"/>
      <c r="AD37" s="23"/>
      <c r="AE37" s="23"/>
    </row>
    <row r="38" spans="2:31" ht="7.5" customHeight="1"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2:31">
      <c r="B39" s="5" t="s">
        <v>12</v>
      </c>
      <c r="C39" s="160" t="s">
        <v>71</v>
      </c>
      <c r="D39" s="160"/>
      <c r="E39" s="160"/>
      <c r="F39" s="160"/>
      <c r="G39" s="160" t="s">
        <v>72</v>
      </c>
      <c r="H39" s="160"/>
      <c r="I39" s="160"/>
      <c r="J39" s="160"/>
      <c r="K39" s="160"/>
      <c r="L39" s="160"/>
      <c r="M39" s="160"/>
      <c r="N39" s="56"/>
      <c r="O39" s="56"/>
      <c r="P39" s="56"/>
      <c r="Q39" s="56"/>
      <c r="R39" s="56"/>
      <c r="S39" s="52"/>
      <c r="V39" s="23"/>
      <c r="W39" s="23"/>
      <c r="X39" s="23"/>
      <c r="Y39" s="23"/>
      <c r="Z39" s="23"/>
      <c r="AA39" s="23"/>
      <c r="AB39" s="23"/>
      <c r="AC39" s="23"/>
      <c r="AD39" s="23"/>
      <c r="AE39" s="23"/>
    </row>
    <row r="40" spans="2:31">
      <c r="C40" t="s">
        <v>4</v>
      </c>
      <c r="D40" s="196" t="s">
        <v>16</v>
      </c>
      <c r="E40" s="196"/>
      <c r="F40" s="196"/>
      <c r="G40" s="196"/>
      <c r="H40" s="196"/>
      <c r="I40" s="196"/>
      <c r="J40" s="196"/>
      <c r="K40" s="196"/>
      <c r="L40" s="196"/>
      <c r="M40" s="196"/>
      <c r="N40" s="23"/>
      <c r="O40" s="54">
        <v>0</v>
      </c>
      <c r="Q40" s="18">
        <v>50</v>
      </c>
      <c r="R40" s="2"/>
      <c r="S40" s="18">
        <f>Q40*O40</f>
        <v>0</v>
      </c>
      <c r="V40" s="23"/>
      <c r="W40" s="23"/>
      <c r="X40" s="23"/>
      <c r="Y40" s="23"/>
      <c r="Z40" s="23"/>
      <c r="AA40" s="23"/>
      <c r="AB40" s="23"/>
      <c r="AC40" s="23"/>
      <c r="AD40" s="23"/>
      <c r="AE40" s="23"/>
    </row>
    <row r="41" spans="2:31">
      <c r="C41" t="s">
        <v>4</v>
      </c>
      <c r="D41" s="196" t="s">
        <v>69</v>
      </c>
      <c r="E41" s="196"/>
      <c r="F41" s="196"/>
      <c r="G41" s="196"/>
      <c r="H41" s="196"/>
      <c r="I41" s="196"/>
      <c r="J41" s="196"/>
      <c r="K41" s="196"/>
      <c r="L41" s="196"/>
      <c r="M41" s="196"/>
      <c r="N41" s="23"/>
      <c r="O41" s="54">
        <v>0</v>
      </c>
      <c r="Q41" s="18">
        <v>50</v>
      </c>
      <c r="R41" s="2"/>
      <c r="S41" s="18">
        <f>Q41*O41</f>
        <v>0</v>
      </c>
      <c r="V41" s="23"/>
      <c r="W41" s="23"/>
      <c r="X41" s="23"/>
      <c r="Y41" s="23"/>
      <c r="Z41" s="23"/>
      <c r="AA41" s="23"/>
      <c r="AB41" s="23"/>
      <c r="AC41" s="23"/>
      <c r="AD41" s="23"/>
      <c r="AE41" s="23"/>
    </row>
    <row r="42" spans="2:31">
      <c r="C42" t="s">
        <v>4</v>
      </c>
      <c r="D42" s="196" t="s">
        <v>17</v>
      </c>
      <c r="E42" s="196"/>
      <c r="F42" s="196"/>
      <c r="G42" s="196"/>
      <c r="H42" s="196"/>
      <c r="I42" s="196"/>
      <c r="J42" s="196"/>
      <c r="K42" s="196"/>
      <c r="L42" s="196"/>
      <c r="M42" s="196"/>
      <c r="N42" s="197"/>
      <c r="O42" s="54">
        <v>0</v>
      </c>
      <c r="Q42" s="18">
        <v>80</v>
      </c>
      <c r="R42" s="2"/>
      <c r="S42" s="18">
        <f>Q42*O42</f>
        <v>0</v>
      </c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2:31">
      <c r="C43" t="s">
        <v>4</v>
      </c>
      <c r="D43" s="196" t="s">
        <v>18</v>
      </c>
      <c r="E43" s="196"/>
      <c r="F43" s="196"/>
      <c r="G43" s="196"/>
      <c r="H43" s="196"/>
      <c r="I43" s="196"/>
      <c r="J43" s="196"/>
      <c r="K43" s="196"/>
      <c r="L43" s="196"/>
      <c r="M43" s="196"/>
      <c r="N43" s="23"/>
      <c r="O43" s="54">
        <v>0</v>
      </c>
      <c r="Q43" s="18">
        <v>120</v>
      </c>
      <c r="R43" s="2"/>
      <c r="S43" s="18">
        <f>Q43*O43</f>
        <v>0</v>
      </c>
      <c r="V43" s="23"/>
      <c r="W43" s="23"/>
      <c r="X43" s="23"/>
      <c r="Y43" s="23"/>
      <c r="Z43" s="23"/>
      <c r="AA43" s="23"/>
      <c r="AB43" s="23"/>
      <c r="AC43" s="23"/>
      <c r="AD43" s="23"/>
      <c r="AE43" s="23"/>
    </row>
    <row r="44" spans="2:31">
      <c r="C44" t="s">
        <v>4</v>
      </c>
      <c r="D44" s="196" t="s">
        <v>89</v>
      </c>
      <c r="E44" s="196"/>
      <c r="F44" s="196"/>
      <c r="G44" s="196"/>
      <c r="H44" s="196"/>
      <c r="I44" s="196"/>
      <c r="J44" s="196"/>
      <c r="K44" s="196"/>
      <c r="L44" s="196"/>
      <c r="M44" s="196"/>
      <c r="N44" s="23"/>
      <c r="O44" s="54">
        <v>0</v>
      </c>
      <c r="Q44" s="18">
        <v>25</v>
      </c>
      <c r="R44" s="2"/>
      <c r="S44" s="18">
        <f>Q44*O44</f>
        <v>0</v>
      </c>
      <c r="V44" s="23"/>
      <c r="W44" s="23"/>
      <c r="X44" s="23"/>
      <c r="Y44" s="23"/>
      <c r="Z44" s="23"/>
      <c r="AA44" s="23"/>
      <c r="AB44" s="23"/>
      <c r="AC44" s="23"/>
      <c r="AD44" s="23"/>
      <c r="AE44" s="23"/>
    </row>
    <row r="45" spans="2:31" ht="7.5" customHeight="1">
      <c r="V45" s="23"/>
      <c r="W45" s="23"/>
      <c r="X45" s="23"/>
      <c r="Y45" s="23"/>
      <c r="Z45" s="23"/>
      <c r="AA45" s="23"/>
      <c r="AB45" s="23"/>
      <c r="AC45" s="23"/>
      <c r="AD45" s="23"/>
      <c r="AE45" s="23"/>
    </row>
    <row r="46" spans="2:31">
      <c r="B46" s="5" t="s">
        <v>19</v>
      </c>
      <c r="C46" s="9" t="s">
        <v>4</v>
      </c>
      <c r="D46" s="160" t="s">
        <v>63</v>
      </c>
      <c r="E46" s="160"/>
      <c r="F46" s="160"/>
      <c r="G46" s="160"/>
      <c r="H46" s="160"/>
      <c r="I46" s="160"/>
      <c r="J46" s="160"/>
      <c r="K46" s="160"/>
      <c r="L46" s="160"/>
      <c r="M46" s="160"/>
      <c r="N46" s="198"/>
      <c r="O46" s="54">
        <v>0</v>
      </c>
      <c r="Q46" s="115"/>
      <c r="S46" s="18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2:31">
      <c r="Q47" s="16" t="s">
        <v>22</v>
      </c>
      <c r="V47" s="23"/>
      <c r="W47" s="23"/>
      <c r="X47" s="23"/>
      <c r="Y47" s="23"/>
      <c r="Z47" s="23"/>
      <c r="AA47" s="23"/>
      <c r="AB47" s="23"/>
      <c r="AC47" s="23"/>
      <c r="AD47" s="23"/>
      <c r="AE47" s="23"/>
    </row>
    <row r="48" spans="2:31">
      <c r="E48" s="160" t="s">
        <v>20</v>
      </c>
      <c r="F48" s="160"/>
      <c r="G48" s="160"/>
      <c r="H48" s="160"/>
      <c r="I48" s="160"/>
      <c r="J48" s="160"/>
      <c r="K48" s="160"/>
      <c r="L48" s="160"/>
      <c r="M48" s="160"/>
      <c r="N48" s="56"/>
      <c r="O48" s="58"/>
      <c r="P48" s="58"/>
      <c r="Q48" s="20">
        <f>(Q14*O14)+(Q17*O17)+(Q18*O18)+(Q21*O21)+(Q22*O22)+(Q26*O26)+(Q27*O27)+(Q29*O29)+(Q30*O30)+(Q33*O33)+(Q34*O34)+(Q35*O35)+(Q37*O37)+(Q40*O40)+(Q41*O41)+(Q42*O42)+(Q43*O43)+(Q44*O44)+Q46</f>
        <v>140</v>
      </c>
      <c r="R48" s="10"/>
      <c r="S48" s="18">
        <f>S14+S17+S18+S21+S22+S26+S27+S29+S30+S33+S34+S35+S37+S40+S41+S42+S43+S44+S46</f>
        <v>140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</row>
    <row r="49" spans="3:31" ht="10.5" customHeight="1" thickBot="1"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8"/>
      <c r="P49" s="58"/>
      <c r="Q49" s="10"/>
      <c r="R49" s="10"/>
      <c r="S49" s="2"/>
      <c r="V49" s="23"/>
      <c r="W49" s="23"/>
      <c r="X49" s="116"/>
      <c r="Y49" s="23"/>
      <c r="Z49" s="23"/>
      <c r="AA49" s="23"/>
      <c r="AB49" s="23"/>
      <c r="AC49" s="23"/>
      <c r="AD49" s="23"/>
      <c r="AE49" s="23"/>
    </row>
    <row r="50" spans="3:31" ht="15" customHeight="1" thickBot="1">
      <c r="C50" s="127">
        <v>0</v>
      </c>
      <c r="D50" s="160" t="s">
        <v>96</v>
      </c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26"/>
      <c r="Q50" s="118">
        <v>0.5</v>
      </c>
      <c r="R50" s="26"/>
      <c r="S50" s="117">
        <f>C50*(S48*Q50)</f>
        <v>0</v>
      </c>
      <c r="V50" s="23"/>
      <c r="W50" s="23"/>
      <c r="X50" s="23"/>
      <c r="Y50" s="23"/>
      <c r="Z50" s="23"/>
      <c r="AA50" s="23"/>
      <c r="AB50" s="23"/>
      <c r="AC50" s="23"/>
      <c r="AD50" s="23"/>
      <c r="AE50" s="23"/>
    </row>
    <row r="51" spans="3:31" ht="6" customHeight="1" thickBot="1">
      <c r="V51" s="23"/>
      <c r="W51" s="23"/>
      <c r="X51" s="23"/>
      <c r="Y51" s="23"/>
      <c r="Z51" s="23"/>
      <c r="AA51" s="23"/>
      <c r="AB51" s="23"/>
      <c r="AC51" s="23"/>
      <c r="AD51" s="23"/>
      <c r="AE51" s="23"/>
    </row>
    <row r="52" spans="3:31" ht="15.75" thickBot="1">
      <c r="C52" s="127">
        <v>0</v>
      </c>
      <c r="D52" s="195" t="s">
        <v>97</v>
      </c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Q52" s="119"/>
      <c r="R52" s="26"/>
      <c r="S52" s="120">
        <f>(S48-S50)*C52</f>
        <v>0</v>
      </c>
      <c r="V52" s="23"/>
      <c r="W52" s="23"/>
      <c r="X52" s="23"/>
      <c r="Y52" s="23"/>
      <c r="Z52" s="23"/>
      <c r="AA52" s="23"/>
      <c r="AB52" s="23"/>
      <c r="AC52" s="23"/>
      <c r="AD52" s="23"/>
      <c r="AE52" s="23"/>
    </row>
    <row r="53" spans="3:31" ht="16.5">
      <c r="D53" s="200" t="s">
        <v>83</v>
      </c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48"/>
      <c r="V53" s="23"/>
      <c r="W53" s="23"/>
      <c r="X53" s="23"/>
      <c r="Y53" s="23"/>
      <c r="Z53" s="23"/>
      <c r="AA53" s="23"/>
      <c r="AB53" s="23"/>
      <c r="AC53" s="23"/>
      <c r="AD53" s="23"/>
      <c r="AE53" s="23"/>
    </row>
    <row r="54" spans="3:31">
      <c r="C54" s="199" t="s">
        <v>74</v>
      </c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</row>
    <row r="55" spans="3:31">
      <c r="V55" s="23"/>
      <c r="W55" s="23"/>
      <c r="X55" s="23"/>
      <c r="Y55" s="23"/>
      <c r="Z55" s="23"/>
      <c r="AA55" s="23"/>
      <c r="AB55" s="23"/>
      <c r="AC55" s="23"/>
      <c r="AD55" s="23"/>
      <c r="AE55" s="23"/>
    </row>
    <row r="56" spans="3:31">
      <c r="V56" s="23"/>
      <c r="W56" s="23"/>
      <c r="X56" s="23"/>
      <c r="Y56" s="23"/>
      <c r="Z56" s="23"/>
      <c r="AA56" s="23"/>
      <c r="AB56" s="23"/>
      <c r="AC56" s="23"/>
      <c r="AD56" s="23"/>
      <c r="AE56" s="23"/>
    </row>
    <row r="57" spans="3:31">
      <c r="V57" s="23"/>
      <c r="W57" s="23"/>
      <c r="X57" s="23"/>
      <c r="Y57" s="23"/>
      <c r="Z57" s="23"/>
      <c r="AA57" s="23"/>
      <c r="AB57" s="23"/>
      <c r="AC57" s="23"/>
      <c r="AD57" s="23"/>
      <c r="AE57" s="23"/>
    </row>
    <row r="58" spans="3:31">
      <c r="V58" s="23"/>
      <c r="W58" s="23"/>
      <c r="X58" s="23"/>
      <c r="Y58" s="23"/>
      <c r="Z58" s="23"/>
      <c r="AA58" s="23"/>
      <c r="AB58" s="23"/>
      <c r="AC58" s="23"/>
      <c r="AD58" s="23"/>
      <c r="AE58" s="23"/>
    </row>
    <row r="59" spans="3:31">
      <c r="V59" s="23"/>
      <c r="W59" s="23"/>
      <c r="X59" s="23"/>
      <c r="Y59" s="23"/>
      <c r="Z59" s="23"/>
      <c r="AA59" s="23"/>
      <c r="AB59" s="23"/>
      <c r="AC59" s="23"/>
      <c r="AD59" s="23"/>
      <c r="AE59" s="23"/>
    </row>
    <row r="60" spans="3:31">
      <c r="V60" s="23"/>
      <c r="W60" s="23"/>
      <c r="X60" s="23"/>
      <c r="Y60" s="23"/>
      <c r="Z60" s="23"/>
      <c r="AA60" s="23"/>
      <c r="AB60" s="23"/>
      <c r="AC60" s="23"/>
      <c r="AD60" s="23"/>
      <c r="AE60" s="23"/>
    </row>
    <row r="61" spans="3:31">
      <c r="V61" s="23"/>
      <c r="W61" s="23"/>
      <c r="X61" s="23"/>
      <c r="Y61" s="23"/>
      <c r="Z61" s="23"/>
      <c r="AA61" s="23"/>
      <c r="AB61" s="23"/>
      <c r="AC61" s="23"/>
      <c r="AD61" s="23"/>
      <c r="AE61" s="23"/>
    </row>
    <row r="62" spans="3:31">
      <c r="V62" s="23"/>
      <c r="W62" s="23"/>
      <c r="X62" s="23"/>
      <c r="Y62" s="23"/>
      <c r="Z62" s="23"/>
      <c r="AA62" s="23"/>
      <c r="AB62" s="23"/>
      <c r="AC62" s="23"/>
      <c r="AD62" s="23"/>
      <c r="AE62" s="23"/>
    </row>
    <row r="63" spans="3:31">
      <c r="V63" s="23"/>
      <c r="W63" s="23"/>
      <c r="X63" s="23"/>
      <c r="Y63" s="23"/>
      <c r="Z63" s="23"/>
      <c r="AA63" s="23"/>
      <c r="AB63" s="23"/>
      <c r="AC63" s="23"/>
      <c r="AD63" s="23"/>
      <c r="AE63" s="23"/>
    </row>
    <row r="64" spans="3:31">
      <c r="V64" s="23"/>
      <c r="W64" s="23"/>
      <c r="X64" s="23"/>
      <c r="Y64" s="23"/>
      <c r="Z64" s="23"/>
      <c r="AA64" s="23"/>
      <c r="AB64" s="23"/>
      <c r="AC64" s="23"/>
      <c r="AD64" s="23"/>
      <c r="AE64" s="23"/>
    </row>
    <row r="65" spans="22:31">
      <c r="V65" s="23"/>
      <c r="W65" s="23"/>
      <c r="X65" s="23"/>
      <c r="Y65" s="23"/>
      <c r="Z65" s="23"/>
      <c r="AA65" s="23"/>
      <c r="AB65" s="23"/>
      <c r="AC65" s="23"/>
      <c r="AD65" s="23"/>
      <c r="AE65" s="23"/>
    </row>
    <row r="66" spans="22:31">
      <c r="V66" s="23"/>
      <c r="W66" s="23"/>
      <c r="X66" s="23"/>
      <c r="Y66" s="23"/>
      <c r="Z66" s="23"/>
      <c r="AA66" s="23"/>
      <c r="AB66" s="23"/>
      <c r="AC66" s="23"/>
      <c r="AD66" s="23"/>
      <c r="AE66" s="23"/>
    </row>
    <row r="67" spans="22:31">
      <c r="V67" s="23"/>
      <c r="W67" s="23"/>
      <c r="X67" s="23"/>
      <c r="Y67" s="23"/>
      <c r="Z67" s="23"/>
      <c r="AA67" s="23"/>
      <c r="AB67" s="23"/>
      <c r="AC67" s="23"/>
      <c r="AD67" s="23"/>
      <c r="AE67" s="23"/>
    </row>
    <row r="68" spans="22:31">
      <c r="V68" s="23"/>
      <c r="W68" s="23"/>
      <c r="X68" s="23"/>
      <c r="Y68" s="23"/>
      <c r="Z68" s="23"/>
      <c r="AA68" s="23"/>
      <c r="AB68" s="23"/>
      <c r="AC68" s="23"/>
      <c r="AD68" s="23"/>
      <c r="AE68" s="23"/>
    </row>
    <row r="69" spans="22:31">
      <c r="V69" s="23"/>
      <c r="W69" s="23"/>
      <c r="X69" s="23"/>
      <c r="Y69" s="23"/>
      <c r="Z69" s="23"/>
      <c r="AA69" s="23"/>
      <c r="AB69" s="23"/>
      <c r="AC69" s="23"/>
      <c r="AD69" s="23"/>
      <c r="AE69" s="23"/>
    </row>
    <row r="70" spans="22:31">
      <c r="V70" s="23"/>
      <c r="W70" s="23"/>
      <c r="X70" s="23"/>
      <c r="Y70" s="23"/>
      <c r="Z70" s="23"/>
      <c r="AA70" s="23"/>
      <c r="AB70" s="23"/>
      <c r="AC70" s="23"/>
      <c r="AD70" s="23"/>
      <c r="AE70" s="23"/>
    </row>
    <row r="71" spans="22:31">
      <c r="V71" s="23"/>
      <c r="W71" s="23"/>
      <c r="X71" s="23"/>
      <c r="Y71" s="23"/>
      <c r="Z71" s="23"/>
      <c r="AA71" s="23"/>
      <c r="AB71" s="23"/>
      <c r="AC71" s="23"/>
      <c r="AD71" s="23"/>
      <c r="AE71" s="23"/>
    </row>
    <row r="72" spans="22:31">
      <c r="V72" s="23"/>
      <c r="W72" s="23"/>
      <c r="X72" s="23"/>
      <c r="Y72" s="23"/>
      <c r="Z72" s="23"/>
      <c r="AA72" s="23"/>
      <c r="AB72" s="23"/>
      <c r="AC72" s="23"/>
      <c r="AD72" s="23"/>
      <c r="AE72" s="23"/>
    </row>
    <row r="73" spans="22:31">
      <c r="V73" s="23"/>
      <c r="W73" s="23"/>
      <c r="X73" s="23"/>
      <c r="Y73" s="23"/>
      <c r="Z73" s="23"/>
      <c r="AA73" s="23"/>
      <c r="AB73" s="23"/>
      <c r="AC73" s="23"/>
      <c r="AD73" s="23"/>
      <c r="AE73" s="23"/>
    </row>
    <row r="74" spans="22:31">
      <c r="V74" s="23"/>
      <c r="W74" s="23"/>
      <c r="X74" s="23"/>
      <c r="Y74" s="23"/>
      <c r="Z74" s="23"/>
      <c r="AA74" s="23"/>
      <c r="AB74" s="23"/>
      <c r="AC74" s="23"/>
      <c r="AD74" s="23"/>
      <c r="AE74" s="23"/>
    </row>
    <row r="75" spans="22:31">
      <c r="V75" s="23"/>
      <c r="W75" s="23"/>
      <c r="X75" s="23"/>
      <c r="Y75" s="23"/>
      <c r="Z75" s="23"/>
      <c r="AA75" s="23"/>
      <c r="AB75" s="23"/>
      <c r="AC75" s="23"/>
      <c r="AD75" s="23"/>
      <c r="AE75" s="23"/>
    </row>
    <row r="76" spans="22:31">
      <c r="V76" s="23"/>
      <c r="W76" s="23"/>
      <c r="X76" s="23"/>
      <c r="Y76" s="23"/>
      <c r="Z76" s="23"/>
      <c r="AA76" s="23"/>
      <c r="AB76" s="23"/>
      <c r="AC76" s="23"/>
      <c r="AD76" s="23"/>
      <c r="AE76" s="23"/>
    </row>
    <row r="77" spans="22:31">
      <c r="V77" s="23"/>
      <c r="W77" s="23"/>
      <c r="X77" s="23"/>
      <c r="Y77" s="23"/>
      <c r="Z77" s="23"/>
      <c r="AA77" s="23"/>
      <c r="AB77" s="23"/>
      <c r="AC77" s="23"/>
      <c r="AD77" s="23"/>
      <c r="AE77" s="23"/>
    </row>
    <row r="78" spans="22:31">
      <c r="V78" s="23"/>
      <c r="W78" s="23"/>
      <c r="X78" s="23"/>
      <c r="Y78" s="23"/>
      <c r="Z78" s="23"/>
      <c r="AA78" s="23"/>
      <c r="AB78" s="23"/>
      <c r="AC78" s="23"/>
      <c r="AD78" s="23"/>
      <c r="AE78" s="23"/>
    </row>
    <row r="79" spans="22:31">
      <c r="V79" s="23"/>
      <c r="W79" s="23"/>
      <c r="X79" s="23"/>
      <c r="Y79" s="23"/>
      <c r="Z79" s="23"/>
      <c r="AA79" s="23"/>
      <c r="AB79" s="23"/>
      <c r="AC79" s="23"/>
      <c r="AD79" s="23"/>
      <c r="AE79" s="23"/>
    </row>
    <row r="80" spans="22:31">
      <c r="V80" s="23"/>
      <c r="W80" s="23"/>
      <c r="X80" s="23"/>
      <c r="Y80" s="23"/>
      <c r="Z80" s="23"/>
      <c r="AA80" s="23"/>
      <c r="AB80" s="23"/>
      <c r="AC80" s="23"/>
      <c r="AD80" s="23"/>
      <c r="AE80" s="23"/>
    </row>
    <row r="81" spans="22:31">
      <c r="V81" s="23"/>
      <c r="W81" s="23"/>
      <c r="X81" s="23"/>
      <c r="Y81" s="23"/>
      <c r="Z81" s="23"/>
      <c r="AA81" s="23"/>
      <c r="AB81" s="23"/>
      <c r="AC81" s="23"/>
      <c r="AD81" s="23"/>
      <c r="AE81" s="23"/>
    </row>
    <row r="82" spans="22:31">
      <c r="V82" s="23"/>
      <c r="W82" s="23"/>
      <c r="X82" s="23"/>
      <c r="Y82" s="23"/>
      <c r="Z82" s="23"/>
      <c r="AA82" s="23"/>
      <c r="AB82" s="23"/>
      <c r="AC82" s="23"/>
      <c r="AD82" s="23"/>
      <c r="AE82" s="23"/>
    </row>
    <row r="83" spans="22:31">
      <c r="V83" s="23"/>
      <c r="W83" s="23"/>
      <c r="X83" s="23"/>
      <c r="Y83" s="23"/>
      <c r="Z83" s="23"/>
      <c r="AA83" s="23"/>
      <c r="AB83" s="23"/>
      <c r="AC83" s="23"/>
      <c r="AD83" s="23"/>
      <c r="AE83" s="23"/>
    </row>
    <row r="84" spans="22:31">
      <c r="V84" s="23"/>
      <c r="W84" s="23"/>
      <c r="X84" s="23"/>
      <c r="Y84" s="23"/>
      <c r="Z84" s="23"/>
      <c r="AA84" s="23"/>
      <c r="AB84" s="23"/>
      <c r="AC84" s="23"/>
      <c r="AD84" s="23"/>
      <c r="AE84" s="23"/>
    </row>
    <row r="85" spans="22:31">
      <c r="V85" s="23"/>
      <c r="W85" s="23"/>
      <c r="X85" s="23"/>
      <c r="Y85" s="23"/>
      <c r="Z85" s="23"/>
      <c r="AA85" s="23"/>
      <c r="AB85" s="23"/>
      <c r="AC85" s="23"/>
      <c r="AD85" s="23"/>
      <c r="AE85" s="23"/>
    </row>
    <row r="86" spans="22:31">
      <c r="V86" s="23"/>
      <c r="W86" s="23"/>
      <c r="X86" s="23"/>
      <c r="Y86" s="23"/>
      <c r="Z86" s="23"/>
      <c r="AA86" s="23"/>
      <c r="AB86" s="23"/>
      <c r="AC86" s="23"/>
      <c r="AD86" s="23"/>
      <c r="AE86" s="23"/>
    </row>
    <row r="87" spans="22:31">
      <c r="V87" s="23"/>
      <c r="W87" s="23"/>
      <c r="X87" s="23"/>
      <c r="Y87" s="23"/>
      <c r="Z87" s="23"/>
      <c r="AA87" s="23"/>
      <c r="AB87" s="23"/>
      <c r="AC87" s="23"/>
      <c r="AD87" s="23"/>
      <c r="AE87" s="23"/>
    </row>
    <row r="88" spans="22:31">
      <c r="V88" s="23"/>
      <c r="W88" s="23"/>
      <c r="X88" s="23"/>
      <c r="Y88" s="23"/>
      <c r="Z88" s="23"/>
      <c r="AA88" s="23"/>
      <c r="AB88" s="23"/>
      <c r="AC88" s="23"/>
      <c r="AD88" s="23"/>
      <c r="AE88" s="23"/>
    </row>
    <row r="89" spans="22:31">
      <c r="V89" s="23"/>
      <c r="W89" s="23"/>
      <c r="X89" s="23"/>
      <c r="Y89" s="23"/>
      <c r="Z89" s="23"/>
      <c r="AA89" s="23"/>
      <c r="AB89" s="23"/>
      <c r="AC89" s="23"/>
      <c r="AD89" s="23"/>
      <c r="AE89" s="23"/>
    </row>
    <row r="90" spans="22:31">
      <c r="V90" s="23"/>
      <c r="W90" s="23"/>
      <c r="X90" s="23"/>
      <c r="Y90" s="23"/>
      <c r="Z90" s="23"/>
      <c r="AA90" s="23"/>
      <c r="AB90" s="23"/>
      <c r="AC90" s="23"/>
      <c r="AD90" s="23"/>
      <c r="AE90" s="23"/>
    </row>
    <row r="91" spans="22:31">
      <c r="V91" s="23"/>
      <c r="W91" s="23"/>
      <c r="X91" s="23"/>
      <c r="Y91" s="23"/>
      <c r="Z91" s="23"/>
      <c r="AA91" s="23"/>
      <c r="AB91" s="23"/>
      <c r="AC91" s="23"/>
      <c r="AD91" s="23"/>
      <c r="AE91" s="23"/>
    </row>
    <row r="92" spans="22:31">
      <c r="V92" s="23"/>
      <c r="W92" s="23"/>
      <c r="X92" s="23"/>
      <c r="Y92" s="23"/>
      <c r="Z92" s="23"/>
      <c r="AA92" s="23"/>
      <c r="AB92" s="23"/>
      <c r="AC92" s="23"/>
      <c r="AD92" s="23"/>
      <c r="AE92" s="23"/>
    </row>
    <row r="93" spans="22:31">
      <c r="V93" s="23"/>
      <c r="W93" s="23"/>
      <c r="X93" s="23"/>
      <c r="Y93" s="23"/>
      <c r="Z93" s="23"/>
      <c r="AA93" s="23"/>
      <c r="AB93" s="23"/>
      <c r="AC93" s="23"/>
      <c r="AD93" s="23"/>
      <c r="AE93" s="23"/>
    </row>
    <row r="94" spans="22:31">
      <c r="V94" s="23"/>
      <c r="W94" s="23"/>
      <c r="X94" s="23"/>
      <c r="Y94" s="23"/>
      <c r="Z94" s="23"/>
      <c r="AA94" s="23"/>
      <c r="AB94" s="23"/>
      <c r="AC94" s="23"/>
      <c r="AD94" s="23"/>
      <c r="AE94" s="23"/>
    </row>
    <row r="95" spans="22:31">
      <c r="V95" s="23"/>
      <c r="W95" s="23"/>
      <c r="X95" s="23"/>
      <c r="Y95" s="23"/>
      <c r="Z95" s="23"/>
      <c r="AA95" s="23"/>
      <c r="AB95" s="23"/>
      <c r="AC95" s="23"/>
      <c r="AD95" s="23"/>
      <c r="AE95" s="23"/>
    </row>
    <row r="96" spans="22:31">
      <c r="V96" s="23"/>
      <c r="W96" s="23"/>
      <c r="X96" s="23"/>
      <c r="Y96" s="23"/>
      <c r="Z96" s="23"/>
      <c r="AA96" s="23"/>
      <c r="AB96" s="23"/>
      <c r="AC96" s="23"/>
      <c r="AD96" s="23"/>
      <c r="AE96" s="23"/>
    </row>
    <row r="97" spans="22:31">
      <c r="V97" s="23"/>
      <c r="W97" s="23"/>
      <c r="X97" s="23"/>
      <c r="Y97" s="23"/>
      <c r="Z97" s="23"/>
      <c r="AA97" s="23"/>
      <c r="AB97" s="23"/>
      <c r="AC97" s="23"/>
      <c r="AD97" s="23"/>
      <c r="AE97" s="23"/>
    </row>
    <row r="98" spans="22:31">
      <c r="V98" s="23"/>
      <c r="W98" s="23"/>
      <c r="X98" s="23"/>
      <c r="Y98" s="23"/>
      <c r="Z98" s="23"/>
      <c r="AA98" s="23"/>
      <c r="AB98" s="23"/>
      <c r="AC98" s="23"/>
      <c r="AD98" s="23"/>
      <c r="AE98" s="23"/>
    </row>
    <row r="99" spans="22:31">
      <c r="V99" s="23"/>
      <c r="W99" s="23"/>
      <c r="X99" s="23"/>
      <c r="Y99" s="23"/>
      <c r="Z99" s="23"/>
      <c r="AA99" s="23"/>
      <c r="AB99" s="23"/>
      <c r="AC99" s="23"/>
      <c r="AD99" s="23"/>
      <c r="AE99" s="23"/>
    </row>
    <row r="100" spans="22:31"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</row>
    <row r="101" spans="22:31"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</row>
    <row r="102" spans="22:31"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</row>
    <row r="103" spans="22:31"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</row>
    <row r="104" spans="22:31"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</row>
    <row r="105" spans="22:31"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</row>
    <row r="106" spans="22:31"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</row>
    <row r="107" spans="22:31"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</row>
    <row r="108" spans="22:31"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</row>
    <row r="109" spans="22:31"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</row>
    <row r="110" spans="22:31"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</row>
    <row r="111" spans="22:31"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</row>
    <row r="112" spans="22:31"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</row>
    <row r="113" spans="22:31"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</row>
    <row r="114" spans="22:31"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</row>
    <row r="115" spans="22:31"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</row>
    <row r="116" spans="22:31"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</row>
    <row r="117" spans="22:31"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</row>
    <row r="118" spans="22:31"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</row>
    <row r="119" spans="22:31"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</row>
    <row r="120" spans="22:31"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</row>
    <row r="121" spans="22:31"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</row>
    <row r="122" spans="22:31"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</row>
    <row r="123" spans="22:31"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</row>
    <row r="124" spans="22:31"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</row>
    <row r="125" spans="22:31"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</row>
    <row r="126" spans="22:31"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</row>
    <row r="127" spans="22:31"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</row>
    <row r="128" spans="22:31"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</row>
    <row r="129" spans="22:31"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</row>
    <row r="130" spans="22:31"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</row>
    <row r="131" spans="22:31"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</row>
    <row r="132" spans="22:31"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</row>
    <row r="133" spans="22:31"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</row>
    <row r="134" spans="22:31"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</row>
    <row r="135" spans="22:31"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</row>
    <row r="136" spans="22:31"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</row>
    <row r="137" spans="22:31"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</row>
    <row r="138" spans="22:31"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</row>
    <row r="139" spans="22:31"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</row>
    <row r="140" spans="22:31"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</row>
    <row r="141" spans="22:31"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</row>
    <row r="142" spans="22:31"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</row>
    <row r="143" spans="22:31"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</row>
    <row r="144" spans="22:31"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</row>
    <row r="145" spans="22:31"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</row>
    <row r="146" spans="22:31"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</row>
    <row r="147" spans="22:31"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</row>
    <row r="148" spans="22:31"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</row>
    <row r="149" spans="22:31"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</row>
    <row r="150" spans="22:31"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</row>
    <row r="151" spans="22:31"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</row>
    <row r="152" spans="22:31"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</row>
    <row r="153" spans="22:31"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</row>
    <row r="154" spans="22:31"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</row>
    <row r="155" spans="22:31"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</row>
    <row r="156" spans="22:31"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</row>
    <row r="157" spans="22:31"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</row>
    <row r="158" spans="22:31"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</row>
    <row r="159" spans="22:31"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</row>
    <row r="160" spans="22:31"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</row>
    <row r="161" spans="22:31"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</row>
    <row r="162" spans="22:31"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</row>
    <row r="163" spans="22:31"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</row>
    <row r="164" spans="22:31"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</row>
    <row r="165" spans="22:31"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</row>
    <row r="166" spans="22:31"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</row>
    <row r="167" spans="22:31"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</row>
    <row r="168" spans="22:31"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</row>
    <row r="169" spans="22:31"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</row>
    <row r="170" spans="22:31"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</row>
    <row r="171" spans="22:31"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</row>
    <row r="172" spans="22:31"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</row>
    <row r="173" spans="22:31"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</row>
    <row r="174" spans="22:31"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</row>
    <row r="175" spans="22:31"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</row>
    <row r="176" spans="22:31"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</row>
    <row r="177" spans="22:31"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</row>
    <row r="178" spans="22:31"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</row>
    <row r="179" spans="22:31"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</row>
    <row r="180" spans="22:31"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</row>
    <row r="181" spans="22:31"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</row>
    <row r="182" spans="22:31"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</row>
    <row r="183" spans="22:31"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</row>
    <row r="184" spans="22:31"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</row>
    <row r="185" spans="22:31"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</row>
    <row r="186" spans="22:31"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</row>
    <row r="187" spans="22:31"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</row>
    <row r="188" spans="22:31"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</row>
    <row r="189" spans="22:31"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</row>
    <row r="190" spans="22:31"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</row>
    <row r="191" spans="22:31"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</row>
    <row r="192" spans="22:31"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</row>
    <row r="193" spans="22:31"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</row>
    <row r="194" spans="22:31"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</row>
    <row r="195" spans="22:31"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</row>
    <row r="196" spans="22:31"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</row>
    <row r="197" spans="22:31"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</row>
    <row r="198" spans="22:31"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</row>
    <row r="199" spans="22:31"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</row>
    <row r="200" spans="22:31"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</row>
    <row r="201" spans="22:31"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</row>
    <row r="202" spans="22:31"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</row>
  </sheetData>
  <mergeCells count="49">
    <mergeCell ref="D28:N28"/>
    <mergeCell ref="D26:F26"/>
    <mergeCell ref="L22:M22"/>
    <mergeCell ref="C24:J24"/>
    <mergeCell ref="C20:J20"/>
    <mergeCell ref="F8:O8"/>
    <mergeCell ref="H1:Q1"/>
    <mergeCell ref="H2:Q2"/>
    <mergeCell ref="D17:I17"/>
    <mergeCell ref="K17:N17"/>
    <mergeCell ref="J4:Q4"/>
    <mergeCell ref="B6:D6"/>
    <mergeCell ref="E6:M6"/>
    <mergeCell ref="N12:O12"/>
    <mergeCell ref="C14:J14"/>
    <mergeCell ref="C16:L16"/>
    <mergeCell ref="B8:E8"/>
    <mergeCell ref="C32:J32"/>
    <mergeCell ref="K32:M32"/>
    <mergeCell ref="D35:N35"/>
    <mergeCell ref="D37:J37"/>
    <mergeCell ref="D36:M36"/>
    <mergeCell ref="C54:T54"/>
    <mergeCell ref="B10:D10"/>
    <mergeCell ref="D21:I21"/>
    <mergeCell ref="J21:M21"/>
    <mergeCell ref="D53:T53"/>
    <mergeCell ref="D33:M33"/>
    <mergeCell ref="D34:M34"/>
    <mergeCell ref="G39:M39"/>
    <mergeCell ref="D29:I29"/>
    <mergeCell ref="J29:N29"/>
    <mergeCell ref="D30:I30"/>
    <mergeCell ref="J30:N30"/>
    <mergeCell ref="D27:J27"/>
    <mergeCell ref="E10:S10"/>
    <mergeCell ref="C12:M12"/>
    <mergeCell ref="D18:N18"/>
    <mergeCell ref="D52:O52"/>
    <mergeCell ref="D40:M40"/>
    <mergeCell ref="D41:M41"/>
    <mergeCell ref="D42:N42"/>
    <mergeCell ref="K37:M37"/>
    <mergeCell ref="E48:M48"/>
    <mergeCell ref="D43:M43"/>
    <mergeCell ref="D44:M44"/>
    <mergeCell ref="D46:N46"/>
    <mergeCell ref="C39:F39"/>
    <mergeCell ref="D50:O50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T79"/>
  <sheetViews>
    <sheetView topLeftCell="A7" workbookViewId="0">
      <selection activeCell="G13" sqref="G13:K13"/>
    </sheetView>
  </sheetViews>
  <sheetFormatPr baseColWidth="10" defaultRowHeight="15"/>
  <cols>
    <col min="1" max="1" width="2.140625" customWidth="1"/>
    <col min="2" max="2" width="1.7109375" bestFit="1" customWidth="1"/>
    <col min="3" max="3" width="3" customWidth="1"/>
    <col min="4" max="4" width="17.85546875" customWidth="1"/>
    <col min="5" max="6" width="5.85546875" bestFit="1" customWidth="1"/>
    <col min="7" max="7" width="18.42578125" customWidth="1"/>
    <col min="8" max="8" width="5.5703125" customWidth="1"/>
    <col min="9" max="9" width="2.28515625" customWidth="1"/>
    <col min="10" max="10" width="2.7109375" customWidth="1"/>
    <col min="11" max="11" width="10.85546875" customWidth="1"/>
    <col min="12" max="12" width="2.28515625" customWidth="1"/>
    <col min="13" max="13" width="4.85546875" customWidth="1"/>
    <col min="14" max="15" width="3" customWidth="1"/>
    <col min="16" max="16" width="3.42578125" customWidth="1"/>
    <col min="17" max="17" width="8.85546875" bestFit="1" customWidth="1"/>
    <col min="18" max="18" width="6" bestFit="1" customWidth="1"/>
    <col min="19" max="19" width="7" customWidth="1"/>
  </cols>
  <sheetData>
    <row r="2" spans="1:20" ht="23.25">
      <c r="B2" s="23"/>
      <c r="C2" s="150"/>
      <c r="D2" s="150"/>
      <c r="E2" s="150"/>
      <c r="F2" s="149" t="str">
        <f>Inscription!H1</f>
        <v>FÊTES de PENTECÔTE 2023</v>
      </c>
      <c r="G2" s="149"/>
      <c r="H2" s="149"/>
      <c r="I2" s="149"/>
      <c r="J2" s="149"/>
      <c r="K2" s="149"/>
      <c r="L2" s="149"/>
      <c r="M2" s="149"/>
      <c r="N2" s="74"/>
      <c r="O2" s="74"/>
      <c r="P2" s="74"/>
      <c r="Q2" s="74"/>
      <c r="R2" s="12"/>
      <c r="S2" s="11"/>
      <c r="T2" s="11"/>
    </row>
    <row r="3" spans="1:20" ht="15.75">
      <c r="B3" s="23"/>
      <c r="C3" s="150"/>
      <c r="D3" s="150"/>
      <c r="E3" s="150"/>
      <c r="F3" s="166" t="str">
        <f>Inscription!H2</f>
        <v>Du vendredi 26 Mai au 29 Mai 2023</v>
      </c>
      <c r="G3" s="166"/>
      <c r="H3" s="166"/>
      <c r="I3" s="166"/>
      <c r="J3" s="166"/>
      <c r="K3" s="166"/>
      <c r="L3" s="166"/>
      <c r="M3" s="166"/>
      <c r="N3" s="75"/>
      <c r="O3" s="75"/>
      <c r="P3" s="75"/>
      <c r="Q3" s="75"/>
      <c r="R3" s="3"/>
    </row>
    <row r="4" spans="1:20">
      <c r="B4" s="23"/>
      <c r="C4" s="150"/>
      <c r="D4" s="150"/>
      <c r="E4" s="150"/>
      <c r="F4" s="23"/>
      <c r="G4" s="23"/>
    </row>
    <row r="5" spans="1:20">
      <c r="B5" s="23"/>
      <c r="C5" s="150"/>
      <c r="D5" s="150"/>
      <c r="E5" s="150"/>
      <c r="F5" s="23"/>
      <c r="G5" s="23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20" ht="18.75">
      <c r="B6" s="23"/>
      <c r="C6" s="214" t="s">
        <v>50</v>
      </c>
      <c r="D6" s="214"/>
      <c r="E6" s="214"/>
      <c r="F6" s="214"/>
      <c r="G6" s="214"/>
      <c r="H6" s="214"/>
      <c r="I6" s="214"/>
      <c r="J6" s="214"/>
      <c r="K6" s="214"/>
      <c r="L6" s="214"/>
      <c r="M6" s="76"/>
      <c r="N6" s="76"/>
      <c r="O6" s="76"/>
      <c r="P6" s="76"/>
      <c r="Q6" s="76"/>
      <c r="R6" s="76"/>
      <c r="S6" s="76"/>
      <c r="T6" s="7"/>
    </row>
    <row r="7" spans="1:20" ht="18.75" customHeight="1">
      <c r="B7" s="23"/>
      <c r="C7" s="221" t="s">
        <v>85</v>
      </c>
      <c r="D7" s="221"/>
      <c r="E7" s="221"/>
      <c r="F7" s="221"/>
      <c r="G7" s="221"/>
      <c r="H7" s="221"/>
      <c r="I7" s="221"/>
      <c r="J7" s="221"/>
      <c r="K7" s="221"/>
      <c r="L7" s="221"/>
    </row>
    <row r="8" spans="1:20" ht="18.75" customHeight="1">
      <c r="B8" s="23"/>
      <c r="C8" s="221" t="s">
        <v>86</v>
      </c>
      <c r="D8" s="221"/>
      <c r="E8" s="221"/>
      <c r="F8" s="221"/>
      <c r="G8" s="221"/>
      <c r="H8" s="221"/>
      <c r="I8" s="221"/>
      <c r="J8" s="221"/>
      <c r="K8" s="221"/>
      <c r="L8" s="221"/>
    </row>
    <row r="9" spans="1:20" ht="15.75" customHeight="1">
      <c r="B9" s="23"/>
      <c r="C9" s="23"/>
      <c r="D9" s="23"/>
      <c r="E9" s="23"/>
      <c r="F9" s="23"/>
      <c r="G9" s="23"/>
    </row>
    <row r="10" spans="1:20" ht="6" customHeight="1">
      <c r="B10" s="23"/>
      <c r="C10" s="23"/>
      <c r="D10" s="23"/>
      <c r="E10" s="23"/>
      <c r="F10" s="23"/>
      <c r="G10" s="23"/>
    </row>
    <row r="11" spans="1:20" ht="18.75" customHeight="1">
      <c r="A11" s="78"/>
      <c r="B11" s="79"/>
      <c r="C11" s="218" t="s">
        <v>51</v>
      </c>
      <c r="D11" s="218"/>
      <c r="E11" s="218"/>
      <c r="F11" s="218"/>
      <c r="G11" s="218"/>
      <c r="H11" s="218"/>
      <c r="I11" s="218" t="s">
        <v>82</v>
      </c>
      <c r="J11" s="218"/>
      <c r="K11" s="219">
        <f>Inscription!E8</f>
        <v>0</v>
      </c>
      <c r="L11" s="220"/>
      <c r="M11" s="80"/>
      <c r="N11" s="68"/>
      <c r="O11" s="68"/>
      <c r="P11" s="68"/>
      <c r="Q11" s="68"/>
      <c r="R11" s="6"/>
      <c r="S11" s="24"/>
    </row>
    <row r="12" spans="1:20" ht="6" customHeight="1">
      <c r="A12" s="78"/>
      <c r="B12" s="79"/>
      <c r="C12" s="81"/>
      <c r="D12" s="125"/>
      <c r="E12" s="81"/>
      <c r="F12" s="81"/>
      <c r="G12" s="81"/>
      <c r="H12" s="81"/>
      <c r="I12" s="81"/>
      <c r="J12" s="81"/>
      <c r="K12" s="81"/>
      <c r="L12" s="81"/>
      <c r="M12" s="80"/>
      <c r="N12" s="68"/>
      <c r="O12" s="68"/>
      <c r="P12" s="68"/>
      <c r="Q12" s="68"/>
      <c r="R12" s="6"/>
      <c r="S12" s="24"/>
    </row>
    <row r="13" spans="1:20">
      <c r="A13" s="78"/>
      <c r="B13" s="78"/>
      <c r="C13" s="78"/>
      <c r="D13" s="78"/>
      <c r="E13" s="78"/>
      <c r="F13" s="82" t="s">
        <v>47</v>
      </c>
      <c r="G13" s="216">
        <f>Inscription!P53</f>
        <v>44927</v>
      </c>
      <c r="H13" s="216"/>
      <c r="I13" s="216"/>
      <c r="J13" s="216"/>
      <c r="K13" s="217"/>
      <c r="L13" s="78"/>
      <c r="M13" s="78"/>
    </row>
    <row r="14" spans="1:20" ht="6" customHeight="1">
      <c r="A14" s="78"/>
      <c r="B14" s="78"/>
      <c r="C14" s="78"/>
      <c r="D14" s="78"/>
      <c r="E14" s="78"/>
      <c r="F14" s="83"/>
      <c r="G14" s="84"/>
      <c r="H14" s="84"/>
      <c r="I14" s="84"/>
      <c r="J14" s="84"/>
      <c r="K14" s="84"/>
      <c r="L14" s="78"/>
      <c r="M14" s="78"/>
    </row>
    <row r="15" spans="1:20">
      <c r="A15" s="78"/>
      <c r="B15" s="215"/>
      <c r="C15" s="215"/>
      <c r="D15" s="124"/>
      <c r="E15" s="79"/>
      <c r="F15" s="79"/>
      <c r="G15" s="79"/>
      <c r="H15" s="79"/>
      <c r="I15" s="79"/>
      <c r="J15" s="85"/>
      <c r="K15" s="85"/>
      <c r="L15" s="85"/>
      <c r="M15" s="78"/>
      <c r="N15" s="26"/>
      <c r="O15" s="26"/>
      <c r="P15" s="26"/>
      <c r="Q15" s="26"/>
      <c r="R15" s="69"/>
      <c r="S15" s="69"/>
      <c r="T15" s="26"/>
    </row>
    <row r="16" spans="1:20" ht="6" customHeight="1">
      <c r="A16" s="78"/>
      <c r="B16" s="85"/>
      <c r="C16" s="85"/>
      <c r="D16" s="124"/>
      <c r="E16" s="79"/>
      <c r="F16" s="79"/>
      <c r="G16" s="79"/>
      <c r="H16" s="79"/>
      <c r="I16" s="79"/>
      <c r="J16" s="85"/>
      <c r="K16" s="85"/>
      <c r="L16" s="85"/>
      <c r="M16" s="78"/>
      <c r="N16" s="26"/>
      <c r="O16" s="26"/>
      <c r="P16" s="26"/>
      <c r="Q16" s="26"/>
      <c r="R16" s="69"/>
      <c r="S16" s="69"/>
      <c r="T16" s="26"/>
    </row>
    <row r="17" spans="1:20">
      <c r="A17" s="78"/>
      <c r="B17" s="86" t="s">
        <v>4</v>
      </c>
      <c r="C17" s="85" t="s">
        <v>28</v>
      </c>
      <c r="D17" s="124"/>
      <c r="E17" s="207">
        <f>Inscription!G11</f>
        <v>0</v>
      </c>
      <c r="F17" s="207"/>
      <c r="G17" s="207"/>
      <c r="H17" s="207"/>
      <c r="I17" s="207"/>
      <c r="J17" s="207"/>
      <c r="K17" s="207"/>
      <c r="L17" s="207"/>
      <c r="M17" s="207"/>
      <c r="N17" s="65"/>
      <c r="O17" s="65"/>
      <c r="P17" s="65"/>
      <c r="Q17" s="65"/>
      <c r="R17" s="65"/>
      <c r="S17" s="65"/>
      <c r="T17" s="26"/>
    </row>
    <row r="18" spans="1:20" ht="6" customHeight="1">
      <c r="A18" s="78"/>
      <c r="B18" s="86"/>
      <c r="C18" s="79"/>
      <c r="D18" s="79"/>
      <c r="E18" s="79"/>
      <c r="F18" s="79"/>
      <c r="G18" s="79"/>
      <c r="H18" s="79"/>
      <c r="I18" s="87"/>
      <c r="J18" s="87"/>
      <c r="K18" s="87"/>
      <c r="L18" s="87"/>
      <c r="M18" s="87"/>
      <c r="N18" s="65"/>
      <c r="O18" s="65"/>
      <c r="P18" s="65"/>
      <c r="Q18" s="65"/>
      <c r="R18" s="65"/>
      <c r="S18" s="65"/>
      <c r="T18" s="26"/>
    </row>
    <row r="19" spans="1:20">
      <c r="A19" s="78"/>
      <c r="B19" s="86" t="s">
        <v>4</v>
      </c>
      <c r="C19" s="85" t="s">
        <v>29</v>
      </c>
      <c r="D19" s="124"/>
      <c r="E19" s="207">
        <f>Inscription!G13</f>
        <v>0</v>
      </c>
      <c r="F19" s="207"/>
      <c r="G19" s="207"/>
      <c r="H19" s="207"/>
      <c r="I19" s="207"/>
      <c r="J19" s="207"/>
      <c r="K19" s="207"/>
      <c r="L19" s="207"/>
      <c r="M19" s="207"/>
      <c r="N19" s="65"/>
      <c r="O19" s="65"/>
      <c r="P19" s="65"/>
      <c r="Q19" s="65"/>
      <c r="R19" s="65"/>
      <c r="S19" s="65"/>
      <c r="T19" s="26"/>
    </row>
    <row r="20" spans="1:20" ht="6" customHeight="1">
      <c r="A20" s="78"/>
      <c r="B20" s="86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65"/>
      <c r="O20" s="65"/>
      <c r="P20" s="65"/>
      <c r="Q20" s="36"/>
      <c r="R20" s="36"/>
      <c r="S20" s="36"/>
      <c r="T20" s="26"/>
    </row>
    <row r="21" spans="1:20">
      <c r="A21" s="78"/>
      <c r="B21" s="78" t="s">
        <v>4</v>
      </c>
      <c r="C21" s="79" t="s">
        <v>27</v>
      </c>
      <c r="D21" s="79"/>
      <c r="E21" s="207">
        <f>Inscription!G15</f>
        <v>0</v>
      </c>
      <c r="F21" s="207"/>
      <c r="G21" s="207"/>
      <c r="H21" s="207"/>
      <c r="I21" s="207"/>
      <c r="J21" s="207"/>
      <c r="K21" s="207"/>
      <c r="L21" s="207"/>
      <c r="M21" s="207"/>
      <c r="N21" s="65"/>
      <c r="O21" s="65"/>
      <c r="P21" s="65"/>
      <c r="Q21" s="65"/>
      <c r="R21" s="65"/>
      <c r="S21" s="65"/>
      <c r="T21" s="26"/>
    </row>
    <row r="22" spans="1:20" ht="6" customHeight="1">
      <c r="A22" s="78"/>
      <c r="B22" s="78"/>
      <c r="C22" s="79"/>
      <c r="D22" s="79"/>
      <c r="E22" s="79"/>
      <c r="F22" s="79"/>
      <c r="G22" s="79"/>
      <c r="H22" s="79"/>
      <c r="I22" s="87"/>
      <c r="J22" s="87"/>
      <c r="K22" s="87"/>
      <c r="L22" s="87"/>
      <c r="M22" s="87"/>
      <c r="N22" s="65"/>
      <c r="O22" s="65"/>
      <c r="P22" s="65"/>
      <c r="Q22" s="65"/>
      <c r="R22" s="65"/>
      <c r="S22" s="65"/>
      <c r="T22" s="26"/>
    </row>
    <row r="23" spans="1:20">
      <c r="A23" s="78"/>
      <c r="B23" s="79"/>
      <c r="C23" s="208">
        <f>Inscription!G17</f>
        <v>0</v>
      </c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65"/>
      <c r="O23" s="65"/>
      <c r="P23" s="65"/>
      <c r="Q23" s="65"/>
      <c r="R23" s="65"/>
      <c r="S23" s="65"/>
      <c r="T23" s="26"/>
    </row>
    <row r="24" spans="1:20" ht="6" customHeight="1">
      <c r="A24" s="78"/>
      <c r="B24" s="88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65"/>
      <c r="O24" s="65"/>
      <c r="P24" s="65"/>
      <c r="Q24" s="36"/>
      <c r="R24" s="36"/>
      <c r="S24" s="36"/>
      <c r="T24" s="26"/>
    </row>
    <row r="25" spans="1:20">
      <c r="A25" s="78"/>
      <c r="B25" s="83" t="s">
        <v>4</v>
      </c>
      <c r="C25" s="93" t="s">
        <v>76</v>
      </c>
      <c r="D25" s="126">
        <f>Inscription!E19</f>
        <v>0</v>
      </c>
      <c r="E25" s="210" t="s">
        <v>31</v>
      </c>
      <c r="F25" s="207"/>
      <c r="G25" s="211">
        <f>Inscription!L19</f>
        <v>0</v>
      </c>
      <c r="H25" s="212"/>
      <c r="I25" s="212"/>
      <c r="J25" s="212"/>
      <c r="K25" s="212"/>
      <c r="L25" s="212"/>
      <c r="M25" s="212"/>
      <c r="N25" s="65"/>
      <c r="O25" s="65"/>
      <c r="P25" s="65"/>
      <c r="Q25" s="65"/>
      <c r="R25" s="65"/>
      <c r="S25" s="65"/>
      <c r="T25" s="26"/>
    </row>
    <row r="26" spans="1:20" ht="6" customHeight="1">
      <c r="A26" s="78"/>
      <c r="B26" s="83"/>
      <c r="C26" s="87"/>
      <c r="D26" s="123"/>
      <c r="E26" s="87"/>
      <c r="F26" s="87"/>
      <c r="G26" s="87"/>
      <c r="H26" s="87"/>
      <c r="I26" s="87"/>
      <c r="J26" s="87"/>
      <c r="K26" s="87"/>
      <c r="L26" s="87"/>
      <c r="M26" s="87"/>
      <c r="N26" s="65"/>
      <c r="O26" s="65"/>
      <c r="P26" s="65"/>
      <c r="Q26" s="65"/>
      <c r="R26" s="65"/>
      <c r="S26" s="65"/>
      <c r="T26" s="26"/>
    </row>
    <row r="27" spans="1:20">
      <c r="A27" s="78"/>
      <c r="B27" s="79" t="s">
        <v>4</v>
      </c>
      <c r="C27" s="94" t="s">
        <v>32</v>
      </c>
      <c r="D27" s="128"/>
      <c r="E27" s="223">
        <f>Inscription!E21</f>
        <v>0</v>
      </c>
      <c r="F27" s="223"/>
      <c r="G27" s="223"/>
      <c r="H27" s="207" t="s">
        <v>33</v>
      </c>
      <c r="I27" s="224"/>
      <c r="J27" s="225">
        <f>Inscription!M21</f>
        <v>0</v>
      </c>
      <c r="K27" s="223"/>
      <c r="L27" s="223"/>
      <c r="M27" s="223"/>
      <c r="N27" s="65"/>
      <c r="O27" s="65"/>
      <c r="P27" s="65"/>
      <c r="Q27" s="65"/>
      <c r="R27" s="65"/>
      <c r="S27" s="65"/>
      <c r="T27" s="26"/>
    </row>
    <row r="28" spans="1:20" ht="6" customHeight="1">
      <c r="A28" s="78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69"/>
      <c r="O28" s="69"/>
      <c r="P28" s="69"/>
      <c r="Q28" s="69"/>
      <c r="R28" s="64"/>
      <c r="S28" s="64"/>
      <c r="T28" s="26"/>
    </row>
    <row r="29" spans="1:20">
      <c r="A29" s="78"/>
      <c r="B29" s="90" t="s">
        <v>4</v>
      </c>
      <c r="C29" s="95" t="s">
        <v>34</v>
      </c>
      <c r="D29" s="129"/>
      <c r="E29" s="226">
        <f>Inscription!F23</f>
        <v>0</v>
      </c>
      <c r="F29" s="227"/>
      <c r="G29" s="227"/>
      <c r="H29" s="227"/>
      <c r="I29" s="227"/>
      <c r="J29" s="227"/>
      <c r="K29" s="227"/>
      <c r="L29" s="227"/>
      <c r="M29" s="227"/>
      <c r="N29" s="77"/>
      <c r="O29" s="77"/>
      <c r="P29" s="77"/>
      <c r="Q29" s="77"/>
      <c r="R29" s="77"/>
      <c r="S29" s="77"/>
      <c r="T29" s="26"/>
    </row>
    <row r="30" spans="1:20" ht="6" customHeight="1">
      <c r="A30" s="78"/>
      <c r="B30" s="90"/>
      <c r="C30" s="222"/>
      <c r="D30" s="222"/>
      <c r="E30" s="222"/>
      <c r="F30" s="222"/>
      <c r="G30" s="222"/>
      <c r="H30" s="222"/>
      <c r="I30" s="222"/>
      <c r="J30" s="91"/>
      <c r="K30" s="91"/>
      <c r="L30" s="91"/>
      <c r="M30" s="92"/>
      <c r="N30" s="41"/>
      <c r="O30" s="26"/>
      <c r="P30" s="26"/>
      <c r="Q30" s="42"/>
      <c r="R30" s="42"/>
      <c r="S30" s="42"/>
      <c r="T30" s="26"/>
    </row>
    <row r="31" spans="1:20">
      <c r="A31" s="78"/>
      <c r="B31" s="86" t="s">
        <v>4</v>
      </c>
      <c r="C31" s="108" t="s">
        <v>35</v>
      </c>
      <c r="D31" s="130"/>
      <c r="E31" s="228">
        <f>Inscription!H25</f>
        <v>0</v>
      </c>
      <c r="F31" s="228"/>
      <c r="G31" s="228"/>
      <c r="H31" s="228"/>
      <c r="I31" s="228"/>
      <c r="J31" s="228"/>
      <c r="K31" s="228"/>
      <c r="L31" s="228"/>
      <c r="M31" s="228"/>
      <c r="N31" s="69"/>
      <c r="O31" s="69"/>
      <c r="P31" s="69"/>
      <c r="Q31" s="69"/>
      <c r="R31" s="42"/>
      <c r="S31" s="42"/>
      <c r="T31" s="26"/>
    </row>
    <row r="32" spans="1:20" ht="6" customHeight="1">
      <c r="A32" s="78"/>
      <c r="B32" s="86"/>
      <c r="C32" s="96"/>
      <c r="D32" s="96"/>
      <c r="E32" s="96"/>
      <c r="F32" s="96"/>
      <c r="G32" s="97"/>
      <c r="H32" s="98"/>
      <c r="I32" s="98"/>
      <c r="J32" s="98"/>
      <c r="K32" s="98"/>
      <c r="L32" s="98"/>
      <c r="M32" s="98"/>
      <c r="N32" s="64"/>
      <c r="O32" s="64"/>
      <c r="P32" s="64"/>
      <c r="Q32" s="64"/>
      <c r="R32" s="42"/>
      <c r="S32" s="42"/>
      <c r="T32" s="26"/>
    </row>
    <row r="33" spans="1:20">
      <c r="A33" s="78"/>
      <c r="B33" s="86" t="s">
        <v>4</v>
      </c>
      <c r="C33" s="108" t="s">
        <v>36</v>
      </c>
      <c r="D33" s="130"/>
      <c r="E33" s="228">
        <f>Inscription!H27</f>
        <v>0</v>
      </c>
      <c r="F33" s="228"/>
      <c r="G33" s="228"/>
      <c r="H33" s="228"/>
      <c r="I33" s="228"/>
      <c r="J33" s="228"/>
      <c r="K33" s="228"/>
      <c r="L33" s="228"/>
      <c r="M33" s="228"/>
      <c r="N33" s="69"/>
      <c r="O33" s="69"/>
      <c r="P33" s="69"/>
      <c r="Q33" s="69"/>
      <c r="R33" s="42"/>
      <c r="S33" s="42"/>
      <c r="T33" s="26"/>
    </row>
    <row r="34" spans="1:20" ht="6" customHeight="1">
      <c r="A34" s="78"/>
      <c r="B34" s="78"/>
      <c r="C34" s="97"/>
      <c r="D34" s="97"/>
      <c r="E34" s="97"/>
      <c r="F34" s="97"/>
      <c r="G34" s="97"/>
      <c r="H34" s="97"/>
      <c r="I34" s="97"/>
      <c r="J34" s="97"/>
      <c r="K34" s="131"/>
      <c r="L34" s="97"/>
      <c r="M34" s="97"/>
      <c r="N34" s="26"/>
      <c r="O34" s="26"/>
      <c r="P34" s="26"/>
      <c r="Q34" s="26"/>
      <c r="R34" s="26"/>
      <c r="S34" s="26"/>
      <c r="T34" s="26"/>
    </row>
    <row r="35" spans="1:20">
      <c r="A35" s="78"/>
      <c r="B35" s="78"/>
      <c r="C35" s="97"/>
      <c r="D35" s="97"/>
      <c r="E35" s="97"/>
      <c r="F35" s="97"/>
      <c r="G35" s="97"/>
      <c r="H35" s="97"/>
      <c r="I35" s="97"/>
      <c r="J35" s="99"/>
      <c r="K35" s="132"/>
      <c r="L35" s="97"/>
      <c r="M35" s="97"/>
      <c r="N35" s="26"/>
      <c r="O35" s="26"/>
      <c r="P35" s="26"/>
      <c r="Q35" s="26"/>
      <c r="R35" s="26"/>
      <c r="S35" s="26"/>
      <c r="T35" s="26"/>
    </row>
    <row r="36" spans="1:20">
      <c r="A36" s="78"/>
      <c r="B36" s="78"/>
      <c r="C36" s="97">
        <f>Détail!O14</f>
        <v>1</v>
      </c>
      <c r="D36" s="229" t="str">
        <f>Détail!C14</f>
        <v>DROITS D'INSCRIPTION OBLIGATOIRES</v>
      </c>
      <c r="E36" s="229"/>
      <c r="F36" s="229"/>
      <c r="G36" s="229"/>
      <c r="H36" s="229"/>
      <c r="I36" s="229"/>
      <c r="J36" s="229"/>
      <c r="K36" s="132">
        <f>Détail!S14</f>
        <v>140</v>
      </c>
      <c r="L36" s="97"/>
      <c r="M36" s="97"/>
    </row>
    <row r="37" spans="1:20" ht="7.5" hidden="1" customHeight="1">
      <c r="A37" s="78"/>
      <c r="B37" s="78"/>
      <c r="C37" s="97"/>
      <c r="D37" s="230"/>
      <c r="E37" s="230"/>
      <c r="F37" s="230"/>
      <c r="G37" s="230"/>
      <c r="H37" s="230"/>
      <c r="I37" s="230"/>
      <c r="J37" s="230"/>
      <c r="K37" s="132"/>
      <c r="L37" s="97"/>
      <c r="M37" s="97"/>
    </row>
    <row r="38" spans="1:20" hidden="1">
      <c r="A38" s="78"/>
      <c r="B38" s="78"/>
      <c r="C38" s="97">
        <f>Détail!O17+Détail!O18</f>
        <v>0</v>
      </c>
      <c r="D38" s="229" t="str">
        <f>Détail!C16</f>
        <v>EMPLACEMENTS SOUS GRAND CHAPITEAU</v>
      </c>
      <c r="E38" s="229"/>
      <c r="F38" s="229"/>
      <c r="G38" s="229"/>
      <c r="H38" s="229"/>
      <c r="I38" s="229"/>
      <c r="J38" s="229"/>
      <c r="K38" s="132"/>
      <c r="L38" s="97"/>
      <c r="M38" s="97"/>
    </row>
    <row r="39" spans="1:20">
      <c r="A39" s="78"/>
      <c r="B39" s="78"/>
      <c r="C39" s="97">
        <f>Détail!O17</f>
        <v>0</v>
      </c>
      <c r="D39" s="230" t="str">
        <f>Détail!D17</f>
        <v>Stand de 9 m2 (3 m X 3 m)</v>
      </c>
      <c r="E39" s="230"/>
      <c r="F39" s="230"/>
      <c r="G39" s="230"/>
      <c r="H39" s="230"/>
      <c r="I39" s="230"/>
      <c r="J39" s="230"/>
      <c r="K39" s="132">
        <f>Détail!S17</f>
        <v>0</v>
      </c>
      <c r="L39" s="97"/>
      <c r="M39" s="97"/>
    </row>
    <row r="40" spans="1:20" hidden="1">
      <c r="A40" s="78"/>
      <c r="B40" s="78"/>
      <c r="C40" s="97">
        <f>Détail!O18</f>
        <v>0</v>
      </c>
      <c r="D40" s="230" t="str">
        <f>Détail!D18</f>
        <v>Stand de 9 m2 (3 m X 3 m) avec angle, nous contacter</v>
      </c>
      <c r="E40" s="230"/>
      <c r="F40" s="230"/>
      <c r="G40" s="230"/>
      <c r="H40" s="230"/>
      <c r="I40" s="230"/>
      <c r="J40" s="230"/>
      <c r="K40" s="132">
        <f>Détail!S18</f>
        <v>0</v>
      </c>
      <c r="L40" s="97"/>
      <c r="M40" s="97"/>
    </row>
    <row r="41" spans="1:20" ht="7.5" hidden="1" customHeight="1">
      <c r="A41" s="78"/>
      <c r="B41" s="78"/>
      <c r="C41" s="97"/>
      <c r="D41" s="136"/>
      <c r="E41" s="136"/>
      <c r="F41" s="136"/>
      <c r="G41" s="136"/>
      <c r="H41" s="136"/>
      <c r="I41" s="136"/>
      <c r="J41" s="136"/>
      <c r="K41" s="132"/>
      <c r="L41" s="97"/>
      <c r="M41" s="97"/>
    </row>
    <row r="42" spans="1:20" hidden="1">
      <c r="A42" s="78"/>
      <c r="B42" s="78"/>
      <c r="C42" s="97">
        <f>Détail!O21+Détail!O22</f>
        <v>0</v>
      </c>
      <c r="D42" s="139" t="str">
        <f>Détail!C20</f>
        <v>EMPLACEMENTS SOUS TIVOLI</v>
      </c>
      <c r="E42" s="136"/>
      <c r="F42" s="136"/>
      <c r="G42" s="136"/>
      <c r="H42" s="136"/>
      <c r="I42" s="136"/>
      <c r="J42" s="136"/>
      <c r="K42" s="132"/>
      <c r="L42" s="97"/>
      <c r="M42" s="97"/>
    </row>
    <row r="43" spans="1:20" hidden="1">
      <c r="A43" s="78"/>
      <c r="B43" s="78"/>
      <c r="C43" s="97">
        <f>Détail!O21</f>
        <v>0</v>
      </c>
      <c r="D43" s="136" t="str">
        <f>Détail!D21</f>
        <v>Stand de 9 m2 (3 m X 3 m)</v>
      </c>
      <c r="E43" s="136"/>
      <c r="F43" s="136"/>
      <c r="G43" s="136"/>
      <c r="H43" s="136"/>
      <c r="I43" s="136"/>
      <c r="J43" s="136"/>
      <c r="K43" s="132">
        <f>Détail!S21</f>
        <v>0</v>
      </c>
      <c r="L43" s="97"/>
      <c r="M43" s="97"/>
    </row>
    <row r="44" spans="1:20" hidden="1">
      <c r="A44" s="78"/>
      <c r="B44" s="78"/>
      <c r="C44" s="97">
        <f>Détail!O22</f>
        <v>0</v>
      </c>
      <c r="D44" s="136" t="str">
        <f>Détail!E22</f>
        <v xml:space="preserve">Surface de 3 m2 supplémentaires </v>
      </c>
      <c r="E44" s="136"/>
      <c r="F44" s="136"/>
      <c r="G44" s="136"/>
      <c r="H44" s="136"/>
      <c r="I44" s="136"/>
      <c r="J44" s="136"/>
      <c r="K44" s="132">
        <f>Détail!S22</f>
        <v>0</v>
      </c>
      <c r="L44" s="97"/>
      <c r="M44" s="97"/>
    </row>
    <row r="45" spans="1:20" ht="6.75" hidden="1" customHeight="1">
      <c r="A45" s="78"/>
      <c r="B45" s="78"/>
      <c r="C45" s="97"/>
      <c r="D45" s="136"/>
      <c r="E45" s="136"/>
      <c r="F45" s="136"/>
      <c r="G45" s="136"/>
      <c r="H45" s="136"/>
      <c r="I45" s="136"/>
      <c r="J45" s="136"/>
      <c r="K45" s="132"/>
      <c r="L45" s="97"/>
      <c r="M45" s="97"/>
    </row>
    <row r="46" spans="1:20" hidden="1">
      <c r="A46" s="78"/>
      <c r="B46" s="78"/>
      <c r="C46" s="97">
        <f>Détail!O30+Détail!O29+IF(Détail!O26&gt;0,1,0)</f>
        <v>0</v>
      </c>
      <c r="D46" s="139" t="str">
        <f>Détail!C24</f>
        <v>EMPLACEMENTS AIRE LIBRE</v>
      </c>
      <c r="E46" s="136"/>
      <c r="F46" s="136"/>
      <c r="G46" s="136"/>
      <c r="H46" s="136"/>
      <c r="I46" s="136"/>
      <c r="J46" s="136"/>
      <c r="K46" s="132"/>
      <c r="L46" s="97"/>
      <c r="M46" s="97"/>
    </row>
    <row r="47" spans="1:20" hidden="1">
      <c r="A47" s="78"/>
      <c r="B47" s="78"/>
      <c r="C47" s="97"/>
      <c r="D47" s="136" t="str">
        <f>Détail!C25</f>
        <v>Véhicules aménagés, tentes, parapluies, motoculture, camping, loisirs, automobiles</v>
      </c>
      <c r="E47" s="136"/>
      <c r="F47" s="136"/>
      <c r="G47" s="136"/>
      <c r="H47" s="136"/>
      <c r="I47" s="136"/>
      <c r="J47" s="136"/>
      <c r="K47" s="132">
        <f>Détail!S25</f>
        <v>0</v>
      </c>
      <c r="L47" s="97"/>
      <c r="M47" s="97"/>
    </row>
    <row r="48" spans="1:20" hidden="1">
      <c r="A48" s="78"/>
      <c r="B48" s="78"/>
      <c r="C48" s="97">
        <f>Détail!M26</f>
        <v>0</v>
      </c>
      <c r="D48" s="136" t="str">
        <f>"m²  soit "&amp;Détail!H26&amp;"m x "&amp;Détail!K26&amp;"m"</f>
        <v>m²  soit m x m</v>
      </c>
      <c r="E48" t="s">
        <v>77</v>
      </c>
      <c r="F48">
        <f>Détail!O26</f>
        <v>0</v>
      </c>
      <c r="G48" s="136" t="s">
        <v>78</v>
      </c>
      <c r="H48" s="136"/>
      <c r="I48" s="136"/>
      <c r="J48" s="136"/>
      <c r="K48" s="132">
        <f>Détail!S26</f>
        <v>0</v>
      </c>
      <c r="L48" s="97"/>
      <c r="M48" s="97"/>
    </row>
    <row r="49" spans="1:13" hidden="1">
      <c r="A49" s="78"/>
      <c r="B49" s="78"/>
      <c r="C49" s="97"/>
      <c r="D49" s="136"/>
      <c r="E49" s="136" t="s">
        <v>79</v>
      </c>
      <c r="F49" s="137">
        <f>Détail!O27</f>
        <v>0</v>
      </c>
      <c r="G49" s="136" t="s">
        <v>80</v>
      </c>
      <c r="H49" s="136"/>
      <c r="I49" s="136"/>
      <c r="J49" s="136"/>
      <c r="K49" s="132">
        <f>Détail!S27</f>
        <v>0</v>
      </c>
      <c r="L49" s="97"/>
      <c r="M49" s="97"/>
    </row>
    <row r="50" spans="1:13" hidden="1">
      <c r="A50" s="78"/>
      <c r="B50" s="78"/>
      <c r="C50" s="97">
        <f>Détail!O29</f>
        <v>0</v>
      </c>
      <c r="D50" s="136" t="str">
        <f>Détail!D29</f>
        <v>Option: Quick-up (3 m x 3 m)</v>
      </c>
      <c r="E50" s="136"/>
      <c r="F50" s="136"/>
      <c r="G50" s="136"/>
      <c r="H50" s="136"/>
      <c r="I50" s="136"/>
      <c r="J50" s="136"/>
      <c r="K50" s="132">
        <f>Détail!S29</f>
        <v>0</v>
      </c>
      <c r="L50" s="97"/>
      <c r="M50" s="97"/>
    </row>
    <row r="51" spans="1:13" hidden="1">
      <c r="A51" s="78"/>
      <c r="B51" s="78"/>
      <c r="C51" s="97">
        <f>Détail!O30</f>
        <v>0</v>
      </c>
      <c r="D51" s="136" t="str">
        <f>Détail!D30</f>
        <v xml:space="preserve">Option Chalet bois (3m x 2m) </v>
      </c>
      <c r="E51" s="136"/>
      <c r="F51" s="136"/>
      <c r="G51" s="136"/>
      <c r="H51" s="136"/>
      <c r="I51" s="136"/>
      <c r="J51" s="136"/>
      <c r="K51" s="132">
        <f>Détail!S30</f>
        <v>0</v>
      </c>
      <c r="L51" s="97"/>
      <c r="M51" s="97"/>
    </row>
    <row r="52" spans="1:13" ht="6" hidden="1" customHeight="1">
      <c r="A52" s="78"/>
      <c r="B52" s="78"/>
      <c r="C52" s="97"/>
      <c r="D52" s="136"/>
      <c r="E52" s="136"/>
      <c r="F52" s="136"/>
      <c r="G52" s="136"/>
      <c r="H52" s="136"/>
      <c r="I52" s="136"/>
      <c r="J52" s="136"/>
      <c r="K52" s="132"/>
      <c r="L52" s="97"/>
      <c r="M52" s="97"/>
    </row>
    <row r="53" spans="1:13" hidden="1">
      <c r="A53" s="78"/>
      <c r="B53" s="78"/>
      <c r="C53" s="97">
        <f>Détail!O33+Détail!O34+Détail!O35+Détail!O37</f>
        <v>0</v>
      </c>
      <c r="D53" s="139" t="str">
        <f>Détail!C32</f>
        <v>DEBITS DE BOISSONS RESTAURATION</v>
      </c>
      <c r="E53" s="136"/>
      <c r="F53" s="136"/>
      <c r="G53" s="136"/>
      <c r="H53" s="136"/>
      <c r="I53" s="136"/>
      <c r="J53" s="136"/>
      <c r="K53" s="132"/>
      <c r="L53" s="97"/>
      <c r="M53" s="97"/>
    </row>
    <row r="54" spans="1:13" hidden="1">
      <c r="A54" s="78"/>
      <c r="B54" s="78"/>
      <c r="C54" s="97">
        <f>Détail!O33</f>
        <v>0</v>
      </c>
      <c r="D54" s="136" t="str">
        <f>Détail!D33</f>
        <v>Tivoli L: 10m x l: 6m = 60 m2 …………………………</v>
      </c>
      <c r="E54" s="136"/>
      <c r="F54" s="136"/>
      <c r="G54" s="136"/>
      <c r="H54" s="136"/>
      <c r="I54" s="136"/>
      <c r="J54" s="136"/>
      <c r="K54" s="132">
        <f>Détail!S33</f>
        <v>0</v>
      </c>
      <c r="L54" s="97"/>
      <c r="M54" s="97"/>
    </row>
    <row r="55" spans="1:13" hidden="1">
      <c r="A55" s="78"/>
      <c r="B55" s="78"/>
      <c r="C55" s="97">
        <f>Détail!O34</f>
        <v>0</v>
      </c>
      <c r="D55" s="136" t="str">
        <f>Détail!D34</f>
        <v>Stand BOIS 9 m2 ( 3m x 3m ) - Cuisine…………</v>
      </c>
      <c r="E55" s="136"/>
      <c r="F55" s="136"/>
      <c r="G55" s="136"/>
      <c r="H55" s="136"/>
      <c r="I55" s="136"/>
      <c r="J55" s="136"/>
      <c r="K55" s="132">
        <f>Détail!S34</f>
        <v>0</v>
      </c>
      <c r="L55" s="97"/>
      <c r="M55" s="97"/>
    </row>
    <row r="56" spans="1:13" hidden="1">
      <c r="A56" s="78"/>
      <c r="B56" s="78"/>
      <c r="C56" s="97">
        <f>Détail!O35</f>
        <v>0</v>
      </c>
      <c r="D56" s="136" t="str">
        <f>Détail!D35</f>
        <v>Forfait terrasse (Maxi 3 m sur la longueur du stand)</v>
      </c>
      <c r="E56" s="136"/>
      <c r="F56" s="136"/>
      <c r="G56" s="136"/>
      <c r="H56" s="136"/>
      <c r="I56" s="136"/>
      <c r="J56" s="136"/>
      <c r="K56" s="132">
        <f>Détail!S35</f>
        <v>0</v>
      </c>
      <c r="L56" s="97"/>
      <c r="M56" s="97"/>
    </row>
    <row r="57" spans="1:13" hidden="1">
      <c r="A57" s="78"/>
      <c r="B57" s="78"/>
      <c r="C57" s="97">
        <f>Détail!O37</f>
        <v>0</v>
      </c>
      <c r="D57" s="136" t="str">
        <f>Détail!D36 &amp;" - " &amp; Détail!D37</f>
        <v>Débit de boisson - Droit de dégustation - Restauration et Viticulteur</v>
      </c>
      <c r="E57" s="136"/>
      <c r="F57" s="136"/>
      <c r="G57" s="136"/>
      <c r="H57" s="136"/>
      <c r="I57" s="136"/>
      <c r="J57" s="136"/>
      <c r="K57" s="132">
        <f>Détail!S37</f>
        <v>0</v>
      </c>
      <c r="L57" s="97"/>
      <c r="M57" s="97"/>
    </row>
    <row r="58" spans="1:13" hidden="1">
      <c r="A58" s="78"/>
      <c r="B58" s="78"/>
      <c r="C58" s="97"/>
      <c r="D58" s="136"/>
      <c r="E58" s="136"/>
      <c r="F58" s="136"/>
      <c r="G58" s="136"/>
      <c r="H58" s="136"/>
      <c r="I58" s="136"/>
      <c r="J58" s="136"/>
      <c r="K58" s="132">
        <f>Détail!S36</f>
        <v>0</v>
      </c>
      <c r="L58" s="97"/>
      <c r="M58" s="97"/>
    </row>
    <row r="59" spans="1:13" ht="6" hidden="1" customHeight="1">
      <c r="A59" s="78"/>
      <c r="B59" s="78"/>
      <c r="C59" s="97"/>
      <c r="D59" s="136"/>
      <c r="E59" s="136"/>
      <c r="F59" s="136"/>
      <c r="G59" s="136"/>
      <c r="H59" s="136"/>
      <c r="I59" s="136"/>
      <c r="J59" s="136"/>
      <c r="K59" s="132"/>
      <c r="L59" s="97"/>
      <c r="M59" s="97"/>
    </row>
    <row r="60" spans="1:13" hidden="1">
      <c r="A60" s="78"/>
      <c r="B60" s="78"/>
      <c r="C60" s="97">
        <f>Détail!O40+Détail!O41+Détail!O42+Détail!O43+Détail!O44</f>
        <v>0</v>
      </c>
      <c r="D60" s="139" t="str">
        <f>Détail!C39</f>
        <v xml:space="preserve">SUPPLEMENTS - </v>
      </c>
      <c r="E60" s="139" t="str">
        <f>Détail!G39</f>
        <v>Préciser les besoins</v>
      </c>
      <c r="F60" s="136"/>
      <c r="G60" s="136"/>
      <c r="H60" s="136"/>
      <c r="I60" s="136"/>
      <c r="J60" s="136"/>
      <c r="K60" s="132"/>
      <c r="L60" s="97"/>
      <c r="M60" s="97"/>
    </row>
    <row r="61" spans="1:13">
      <c r="A61" s="78"/>
      <c r="B61" s="78"/>
      <c r="C61" s="97">
        <f>Détail!O40</f>
        <v>0</v>
      </c>
      <c r="D61" s="136" t="str">
        <f>Détail!D40</f>
        <v>Branchement eau (forfait)</v>
      </c>
      <c r="E61" s="136"/>
      <c r="F61" s="136"/>
      <c r="G61" s="136"/>
      <c r="H61" s="136"/>
      <c r="I61" s="136"/>
      <c r="J61" s="136"/>
      <c r="K61" s="132">
        <f>Détail!S40</f>
        <v>0</v>
      </c>
      <c r="L61" s="97"/>
      <c r="M61" s="97"/>
    </row>
    <row r="62" spans="1:13" hidden="1">
      <c r="A62" s="78"/>
      <c r="B62" s="78"/>
      <c r="C62" s="97">
        <f>Détail!O41</f>
        <v>0</v>
      </c>
      <c r="D62" s="136" t="str">
        <f>Détail!D41</f>
        <v>Branchement éléctrique simple - 16 ampères</v>
      </c>
      <c r="E62" s="136"/>
      <c r="F62" s="136"/>
      <c r="G62" s="136"/>
      <c r="H62" s="136"/>
      <c r="I62" s="136"/>
      <c r="J62" s="136"/>
      <c r="K62" s="132">
        <f>Détail!S41</f>
        <v>0</v>
      </c>
      <c r="L62" s="97"/>
      <c r="M62" s="97"/>
    </row>
    <row r="63" spans="1:13" hidden="1">
      <c r="A63" s="78"/>
      <c r="B63" s="78"/>
      <c r="C63" s="97">
        <f>Détail!O42</f>
        <v>0</v>
      </c>
      <c r="D63" s="136" t="str">
        <f>Détail!D42</f>
        <v>Branchement électrique simple bar et restauration</v>
      </c>
      <c r="E63" s="136"/>
      <c r="F63" s="136"/>
      <c r="G63" s="136"/>
      <c r="H63" s="136"/>
      <c r="I63" s="136"/>
      <c r="J63" s="136"/>
      <c r="K63" s="132">
        <f>Détail!S42</f>
        <v>0</v>
      </c>
      <c r="L63" s="97"/>
      <c r="M63" s="97"/>
    </row>
    <row r="64" spans="1:13" hidden="1">
      <c r="A64" s="78"/>
      <c r="B64" s="78"/>
      <c r="C64" s="97">
        <f>Détail!O43</f>
        <v>0</v>
      </c>
      <c r="D64" s="136" t="str">
        <f>Détail!D43</f>
        <v>Branchement électrique force 380 V</v>
      </c>
      <c r="E64" s="136"/>
      <c r="F64" s="136"/>
      <c r="G64" s="136"/>
      <c r="H64" s="136"/>
      <c r="I64" s="136"/>
      <c r="J64" s="136"/>
      <c r="K64" s="132">
        <f>Détail!S43</f>
        <v>0</v>
      </c>
      <c r="L64" s="97"/>
      <c r="M64" s="97"/>
    </row>
    <row r="65" spans="1:18" hidden="1">
      <c r="A65" s="78"/>
      <c r="B65" s="78"/>
      <c r="C65" s="97">
        <f>Détail!O44</f>
        <v>0</v>
      </c>
      <c r="D65" s="136" t="str">
        <f>Détail!D44</f>
        <v>Comptoir 2,50m (Sous réserve de disponibilité)</v>
      </c>
      <c r="E65" s="136"/>
      <c r="F65" s="136"/>
      <c r="G65" s="136"/>
      <c r="H65" s="136"/>
      <c r="I65" s="136"/>
      <c r="J65" s="136"/>
      <c r="K65" s="132">
        <f>Détail!S44</f>
        <v>0</v>
      </c>
      <c r="L65" s="97"/>
      <c r="M65" s="97"/>
    </row>
    <row r="66" spans="1:18" hidden="1">
      <c r="A66" s="78"/>
      <c r="B66" s="78"/>
      <c r="C66" s="97"/>
      <c r="D66" s="136"/>
      <c r="E66" s="136"/>
      <c r="F66" s="136"/>
      <c r="G66" s="136"/>
      <c r="H66" s="136"/>
      <c r="I66" s="136"/>
      <c r="J66" s="136"/>
      <c r="K66" s="132">
        <f>Détail!S45</f>
        <v>0</v>
      </c>
      <c r="L66" s="97"/>
      <c r="M66" s="97"/>
    </row>
    <row r="67" spans="1:18" hidden="1">
      <c r="A67" s="78"/>
      <c r="B67" s="78"/>
      <c r="C67" s="97">
        <f>Détail!O46</f>
        <v>0</v>
      </c>
      <c r="D67" s="139" t="str">
        <f>Détail!D46</f>
        <v>Véhicule publicitaire (nous consulter)</v>
      </c>
      <c r="E67" s="136"/>
      <c r="F67" s="136"/>
      <c r="G67" s="136"/>
      <c r="H67" s="136"/>
      <c r="I67" s="136"/>
      <c r="J67" s="136"/>
      <c r="K67" s="132">
        <f>Détail!S46</f>
        <v>0</v>
      </c>
      <c r="L67" s="97"/>
      <c r="M67" s="97"/>
    </row>
    <row r="68" spans="1:18" ht="5.25" customHeight="1">
      <c r="A68" s="78"/>
      <c r="B68" s="78"/>
      <c r="C68" s="97"/>
      <c r="D68" s="136"/>
      <c r="E68" s="136"/>
      <c r="F68" s="136"/>
      <c r="G68" s="136"/>
      <c r="H68" s="136"/>
      <c r="I68" s="136"/>
      <c r="J68" s="136"/>
      <c r="K68" s="132"/>
      <c r="L68" s="97"/>
      <c r="M68" s="97"/>
    </row>
    <row r="69" spans="1:18" ht="8.25" customHeight="1">
      <c r="A69" s="78"/>
      <c r="B69" s="78"/>
      <c r="C69" s="97"/>
      <c r="D69" s="230"/>
      <c r="E69" s="230"/>
      <c r="F69" s="230"/>
      <c r="G69" s="230"/>
      <c r="H69" s="230"/>
      <c r="I69" s="230"/>
      <c r="J69" s="230"/>
      <c r="K69" s="132"/>
      <c r="L69" s="97"/>
      <c r="M69" s="97"/>
    </row>
    <row r="70" spans="1:18">
      <c r="A70" s="78"/>
      <c r="B70" s="78"/>
      <c r="C70" s="97"/>
      <c r="D70" s="235" t="s">
        <v>75</v>
      </c>
      <c r="E70" s="235"/>
      <c r="F70" s="235"/>
      <c r="G70" s="235"/>
      <c r="H70" s="235"/>
      <c r="I70" s="235"/>
      <c r="J70" s="236"/>
      <c r="K70" s="132">
        <f>SUM(K35:K69)</f>
        <v>140</v>
      </c>
      <c r="L70" s="97"/>
      <c r="M70" s="97"/>
    </row>
    <row r="71" spans="1:18" ht="15.75" thickBot="1">
      <c r="A71" s="78"/>
      <c r="B71" s="78"/>
      <c r="C71" s="97"/>
      <c r="D71" s="230"/>
      <c r="E71" s="230"/>
      <c r="F71" s="230"/>
      <c r="G71" s="230"/>
      <c r="H71" s="230"/>
      <c r="I71" s="230"/>
      <c r="J71" s="230"/>
      <c r="K71" s="133"/>
      <c r="L71" s="97"/>
      <c r="M71" s="97"/>
    </row>
    <row r="72" spans="1:18" ht="16.5" thickTop="1" thickBot="1">
      <c r="A72" s="78"/>
      <c r="B72" s="87"/>
      <c r="C72" s="100"/>
      <c r="D72" s="101"/>
      <c r="E72" s="101"/>
      <c r="F72" s="101"/>
      <c r="G72" s="101"/>
      <c r="H72" s="101"/>
      <c r="I72" s="102"/>
      <c r="J72" s="103" t="s">
        <v>55</v>
      </c>
      <c r="K72" s="109">
        <f>Détail!S48</f>
        <v>140</v>
      </c>
      <c r="L72" s="97"/>
      <c r="M72" s="97"/>
    </row>
    <row r="73" spans="1:18">
      <c r="A73" s="78"/>
      <c r="B73" s="83"/>
      <c r="C73" s="134">
        <f>Détail!C50</f>
        <v>0</v>
      </c>
      <c r="D73" s="234" t="str">
        <f>Détail!D50</f>
        <v>Chèque d'acompte encaissable le 15 Avril 2023</v>
      </c>
      <c r="E73" s="234"/>
      <c r="F73" s="234"/>
      <c r="G73" s="234"/>
      <c r="H73" s="234"/>
      <c r="I73" s="234"/>
      <c r="J73" s="103" t="s">
        <v>56</v>
      </c>
      <c r="K73" s="110">
        <v>0</v>
      </c>
      <c r="L73" s="104"/>
      <c r="M73" s="104"/>
    </row>
    <row r="74" spans="1:18">
      <c r="A74" s="78"/>
      <c r="B74" s="83"/>
      <c r="C74" s="104">
        <f>Détail!C52</f>
        <v>0</v>
      </c>
      <c r="D74" s="234" t="str">
        <f>Détail!D52</f>
        <v>Chèque du solde encaissable au plus tard le 15 Mai 2023</v>
      </c>
      <c r="E74" s="234"/>
      <c r="F74" s="234"/>
      <c r="G74" s="234"/>
      <c r="H74" s="234"/>
      <c r="I74" s="234"/>
      <c r="J74" s="103" t="s">
        <v>57</v>
      </c>
      <c r="K74" s="110">
        <v>0</v>
      </c>
      <c r="L74" s="104"/>
      <c r="M74" s="104"/>
    </row>
    <row r="75" spans="1:18">
      <c r="A75" s="78"/>
      <c r="B75" s="83"/>
      <c r="C75" s="104"/>
      <c r="D75" s="104"/>
      <c r="E75" s="104"/>
      <c r="F75" s="104"/>
      <c r="G75" s="104"/>
      <c r="H75" s="233" t="s">
        <v>61</v>
      </c>
      <c r="I75" s="233"/>
      <c r="J75" s="104"/>
      <c r="K75" s="111">
        <f>K72-K73-K74</f>
        <v>140</v>
      </c>
      <c r="L75" s="104"/>
      <c r="M75" s="104"/>
    </row>
    <row r="76" spans="1:18">
      <c r="A76" s="78"/>
      <c r="B76" s="83"/>
      <c r="C76" s="98"/>
      <c r="D76" s="98"/>
      <c r="E76" s="98"/>
      <c r="F76" s="98"/>
      <c r="G76" s="105" t="s">
        <v>54</v>
      </c>
      <c r="H76" s="231">
        <f>Inscription!P53</f>
        <v>44927</v>
      </c>
      <c r="I76" s="232"/>
      <c r="J76" s="232"/>
      <c r="K76" s="106"/>
      <c r="L76" s="106"/>
      <c r="M76" s="106"/>
    </row>
    <row r="77" spans="1:18">
      <c r="A77" s="78"/>
      <c r="B77" s="83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59"/>
      <c r="O77" s="59"/>
      <c r="P77" s="44"/>
      <c r="Q77" s="44"/>
      <c r="R77" s="42"/>
    </row>
    <row r="78" spans="1:18" ht="16.5">
      <c r="B78" s="53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</row>
    <row r="79" spans="1:18">
      <c r="B79" s="57"/>
      <c r="C79" s="57"/>
      <c r="D79" s="122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</row>
  </sheetData>
  <autoFilter ref="K36:K67">
    <filterColumn colId="0">
      <filters>
        <filter val="50,00 €"/>
        <filter val="240,00 €"/>
      </filters>
    </filterColumn>
  </autoFilter>
  <mergeCells count="38">
    <mergeCell ref="H76:J76"/>
    <mergeCell ref="H75:I75"/>
    <mergeCell ref="D74:I74"/>
    <mergeCell ref="D73:I73"/>
    <mergeCell ref="D39:J39"/>
    <mergeCell ref="D40:J40"/>
    <mergeCell ref="D69:J69"/>
    <mergeCell ref="D70:J70"/>
    <mergeCell ref="D71:J71"/>
    <mergeCell ref="E31:M31"/>
    <mergeCell ref="E33:M33"/>
    <mergeCell ref="D36:J36"/>
    <mergeCell ref="D37:J37"/>
    <mergeCell ref="D38:J38"/>
    <mergeCell ref="C30:I30"/>
    <mergeCell ref="E27:G27"/>
    <mergeCell ref="H27:I27"/>
    <mergeCell ref="J27:M27"/>
    <mergeCell ref="E29:M29"/>
    <mergeCell ref="C2:E5"/>
    <mergeCell ref="F2:M2"/>
    <mergeCell ref="F3:M3"/>
    <mergeCell ref="C6:L6"/>
    <mergeCell ref="B15:C15"/>
    <mergeCell ref="G13:K13"/>
    <mergeCell ref="C11:H11"/>
    <mergeCell ref="K11:L11"/>
    <mergeCell ref="I11:J11"/>
    <mergeCell ref="C7:L7"/>
    <mergeCell ref="C8:L8"/>
    <mergeCell ref="E17:M17"/>
    <mergeCell ref="E19:M19"/>
    <mergeCell ref="E21:M21"/>
    <mergeCell ref="C23:M23"/>
    <mergeCell ref="E25:F25"/>
    <mergeCell ref="G25:M25"/>
    <mergeCell ref="C24:G24"/>
    <mergeCell ref="H24:M24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Inscription</vt:lpstr>
      <vt:lpstr>Détail</vt:lpstr>
      <vt:lpstr>Facture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2023-01-10T17:09:38Z</dcterms:modified>
</cp:coreProperties>
</file>